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eongkyu_kim/Documents/강의 및 촬영/한체대 수업자료/"/>
    </mc:Choice>
  </mc:AlternateContent>
  <xr:revisionPtr revIDLastSave="0" documentId="13_ncr:1_{B08A7307-F10C-5947-9D32-533B147DDECD}" xr6:coauthVersionLast="47" xr6:coauthVersionMax="47" xr10:uidLastSave="{00000000-0000-0000-0000-000000000000}"/>
  <bookViews>
    <workbookView xWindow="22180" yWindow="1940" windowWidth="38440" windowHeight="16380" activeTab="1" xr2:uid="{5FA79B3F-43AA-D842-9E27-EE569904C936}"/>
  </bookViews>
  <sheets>
    <sheet name="1. 수식" sheetId="2" r:id="rId1"/>
    <sheet name="통계함수" sheetId="11" r:id="rId2"/>
    <sheet name="수학 삼각(1)" sheetId="1" r:id="rId3"/>
    <sheet name="수학 삼각(2)" sheetId="3" r:id="rId4"/>
    <sheet name="수학삼각(3)" sheetId="4" r:id="rId5"/>
    <sheet name="수학삼각(4)" sheetId="12" r:id="rId6"/>
    <sheet name="텍스트" sheetId="5" r:id="rId7"/>
    <sheet name="날짜 시간" sheetId="6" r:id="rId8"/>
    <sheet name="논리함수" sheetId="7" r:id="rId9"/>
    <sheet name="찾기참조" sheetId="8" r:id="rId10"/>
    <sheet name="데이터베이스" sheetId="10" r:id="rId11"/>
    <sheet name="재무함수" sheetId="13" r:id="rId12"/>
    <sheet name="정보함수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4" l="1"/>
  <c r="D4" i="14"/>
  <c r="D3" i="14"/>
  <c r="E212" i="11"/>
  <c r="E211" i="11"/>
  <c r="E210" i="11"/>
  <c r="E209" i="11"/>
  <c r="E208" i="11"/>
  <c r="E126" i="11" l="1"/>
  <c r="E125" i="11"/>
  <c r="E124" i="11"/>
  <c r="E123" i="11"/>
  <c r="E122" i="11"/>
  <c r="B26" i="7"/>
  <c r="B25" i="7"/>
  <c r="B24" i="7"/>
  <c r="B23" i="7"/>
  <c r="B22" i="7"/>
  <c r="C11" i="7"/>
  <c r="G9" i="6"/>
  <c r="C13" i="4"/>
  <c r="D12" i="4"/>
  <c r="D11" i="4"/>
  <c r="D10" i="4"/>
  <c r="D9" i="4"/>
  <c r="D8" i="4"/>
  <c r="D7" i="4"/>
  <c r="D6" i="4"/>
  <c r="D5" i="4"/>
  <c r="D4" i="4"/>
  <c r="I7" i="3" l="1"/>
  <c r="I6" i="3"/>
  <c r="I5" i="3"/>
  <c r="I4" i="3"/>
  <c r="I3" i="3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<sst xmlns="http://schemas.openxmlformats.org/spreadsheetml/2006/main" count="1197" uniqueCount="721">
  <si>
    <t>숫자1</t>
  </si>
  <si>
    <t>숫자2</t>
  </si>
  <si>
    <t>숫자3</t>
  </si>
  <si>
    <t>합계</t>
  </si>
  <si>
    <t>합계계산(SUM)</t>
    <phoneticPr fontId="7" type="noConversion"/>
  </si>
  <si>
    <t>품목별 합계</t>
  </si>
  <si>
    <t>품목</t>
  </si>
  <si>
    <t>수량</t>
  </si>
  <si>
    <t>단가</t>
  </si>
  <si>
    <t>금액</t>
  </si>
  <si>
    <t>냉장고</t>
  </si>
  <si>
    <t>컴퓨터</t>
  </si>
  <si>
    <t>캠코더</t>
  </si>
  <si>
    <t>판매현황(SUMIF)</t>
    <phoneticPr fontId="7" type="noConversion"/>
  </si>
  <si>
    <t>기본급 지급 현황</t>
  </si>
  <si>
    <t>부서별 직급별 기본급의 합계</t>
  </si>
  <si>
    <t>성명</t>
  </si>
  <si>
    <t>부서</t>
  </si>
  <si>
    <t>직급</t>
  </si>
  <si>
    <t>기본급</t>
  </si>
  <si>
    <t xml:space="preserve">        직급_x000D_
부서</t>
    <phoneticPr fontId="7" type="noConversion"/>
  </si>
  <si>
    <t>1급</t>
  </si>
  <si>
    <t>2급</t>
  </si>
  <si>
    <t>이승연</t>
  </si>
  <si>
    <t>판매부</t>
  </si>
  <si>
    <t>김경수</t>
  </si>
  <si>
    <t>기획부</t>
  </si>
  <si>
    <t>이학봉</t>
  </si>
  <si>
    <t>지순녀</t>
  </si>
  <si>
    <t>김지연</t>
  </si>
  <si>
    <t>박원래</t>
  </si>
  <si>
    <t>최지은</t>
  </si>
  <si>
    <t>강유라</t>
  </si>
  <si>
    <t>기본급 지급 현황(SUMIFS)</t>
    <phoneticPr fontId="7" type="noConversion"/>
  </si>
  <si>
    <t>수식의 구성요소</t>
    <phoneticPr fontId="7" type="noConversion"/>
  </si>
  <si>
    <t>구성요소</t>
    <phoneticPr fontId="7" type="noConversion"/>
  </si>
  <si>
    <t>형태</t>
    <phoneticPr fontId="7" type="noConversion"/>
  </si>
  <si>
    <t>설명</t>
    <phoneticPr fontId="7" type="noConversion"/>
  </si>
  <si>
    <t>등호</t>
    <phoneticPr fontId="7" type="noConversion"/>
  </si>
  <si>
    <t>=</t>
    <phoneticPr fontId="7" type="noConversion"/>
  </si>
  <si>
    <t>해당 셀의 내용이 수식이라는 의미</t>
    <phoneticPr fontId="7" type="noConversion"/>
  </si>
  <si>
    <t>참조</t>
    <phoneticPr fontId="7" type="noConversion"/>
  </si>
  <si>
    <t>B3, C3, D3</t>
    <phoneticPr fontId="7" type="noConversion"/>
  </si>
  <si>
    <t>계산하고자 하는 셀 주소</t>
    <phoneticPr fontId="7" type="noConversion"/>
  </si>
  <si>
    <t>연산자</t>
    <phoneticPr fontId="7" type="noConversion"/>
  </si>
  <si>
    <t>산술, 비교, 연결, 참조</t>
    <phoneticPr fontId="7" type="noConversion"/>
  </si>
  <si>
    <t>계산의 종류</t>
    <phoneticPr fontId="7" type="noConversion"/>
  </si>
  <si>
    <t>상수</t>
    <phoneticPr fontId="7" type="noConversion"/>
  </si>
  <si>
    <t>숫자</t>
    <phoneticPr fontId="7" type="noConversion"/>
  </si>
  <si>
    <t>수식에 직접 입력하는 숫자 또는 문자</t>
    <phoneticPr fontId="7" type="noConversion"/>
  </si>
  <si>
    <t>산술연산자</t>
    <phoneticPr fontId="7" type="noConversion"/>
  </si>
  <si>
    <t>기능</t>
    <phoneticPr fontId="7" type="noConversion"/>
  </si>
  <si>
    <t>A값</t>
    <phoneticPr fontId="7" type="noConversion"/>
  </si>
  <si>
    <t>B값</t>
    <phoneticPr fontId="7" type="noConversion"/>
  </si>
  <si>
    <t>수식</t>
    <phoneticPr fontId="7" type="noConversion"/>
  </si>
  <si>
    <t>결과</t>
    <phoneticPr fontId="7" type="noConversion"/>
  </si>
  <si>
    <t>+</t>
    <phoneticPr fontId="7" type="noConversion"/>
  </si>
  <si>
    <t>더하기</t>
    <phoneticPr fontId="7" type="noConversion"/>
  </si>
  <si>
    <t>=D11+E11</t>
    <phoneticPr fontId="7" type="noConversion"/>
  </si>
  <si>
    <t>-</t>
    <phoneticPr fontId="7" type="noConversion"/>
  </si>
  <si>
    <t>빼기</t>
    <phoneticPr fontId="7" type="noConversion"/>
  </si>
  <si>
    <t>=D12-E12</t>
    <phoneticPr fontId="7" type="noConversion"/>
  </si>
  <si>
    <t>*</t>
    <phoneticPr fontId="7" type="noConversion"/>
  </si>
  <si>
    <t>곱하기</t>
    <phoneticPr fontId="7" type="noConversion"/>
  </si>
  <si>
    <t>=D13*E13</t>
    <phoneticPr fontId="7" type="noConversion"/>
  </si>
  <si>
    <t>/</t>
    <phoneticPr fontId="7" type="noConversion"/>
  </si>
  <si>
    <t>나누기</t>
    <phoneticPr fontId="7" type="noConversion"/>
  </si>
  <si>
    <t>=D14/E14</t>
    <phoneticPr fontId="7" type="noConversion"/>
  </si>
  <si>
    <t>^</t>
    <phoneticPr fontId="7" type="noConversion"/>
  </si>
  <si>
    <t>거듭제곱</t>
    <phoneticPr fontId="7" type="noConversion"/>
  </si>
  <si>
    <t>=D15^E15</t>
    <phoneticPr fontId="7" type="noConversion"/>
  </si>
  <si>
    <t>%</t>
    <phoneticPr fontId="7" type="noConversion"/>
  </si>
  <si>
    <t>백분율</t>
    <phoneticPr fontId="7" type="noConversion"/>
  </si>
  <si>
    <t>=D16%</t>
    <phoneticPr fontId="7" type="noConversion"/>
  </si>
  <si>
    <t>비교연산자</t>
    <phoneticPr fontId="7" type="noConversion"/>
  </si>
  <si>
    <t>&gt;</t>
    <phoneticPr fontId="7" type="noConversion"/>
  </si>
  <si>
    <t>크다</t>
    <phoneticPr fontId="7" type="noConversion"/>
  </si>
  <si>
    <t>=D20&gt;E20</t>
    <phoneticPr fontId="7" type="noConversion"/>
  </si>
  <si>
    <t>&gt;=</t>
    <phoneticPr fontId="7" type="noConversion"/>
  </si>
  <si>
    <t>크거나 같다</t>
    <phoneticPr fontId="7" type="noConversion"/>
  </si>
  <si>
    <t>=D21&gt;=E21</t>
    <phoneticPr fontId="7" type="noConversion"/>
  </si>
  <si>
    <t>&lt;</t>
    <phoneticPr fontId="7" type="noConversion"/>
  </si>
  <si>
    <t>작다</t>
    <phoneticPr fontId="7" type="noConversion"/>
  </si>
  <si>
    <t>=D22&lt;E22</t>
    <phoneticPr fontId="7" type="noConversion"/>
  </si>
  <si>
    <t>&lt;=</t>
    <phoneticPr fontId="7" type="noConversion"/>
  </si>
  <si>
    <t>작거나 같다</t>
    <phoneticPr fontId="7" type="noConversion"/>
  </si>
  <si>
    <t>=D23&lt;=E23</t>
    <phoneticPr fontId="7" type="noConversion"/>
  </si>
  <si>
    <t>같다</t>
    <phoneticPr fontId="7" type="noConversion"/>
  </si>
  <si>
    <t>=D24=E24</t>
    <phoneticPr fontId="7" type="noConversion"/>
  </si>
  <si>
    <t>&lt;&gt;</t>
    <phoneticPr fontId="7" type="noConversion"/>
  </si>
  <si>
    <t>같지않다</t>
    <phoneticPr fontId="7" type="noConversion"/>
  </si>
  <si>
    <t>=D25&lt;&gt;E25</t>
    <phoneticPr fontId="7" type="noConversion"/>
  </si>
  <si>
    <t>연결연산자</t>
    <phoneticPr fontId="7" type="noConversion"/>
  </si>
  <si>
    <t>&amp;</t>
    <phoneticPr fontId="7" type="noConversion"/>
  </si>
  <si>
    <t>연결</t>
    <phoneticPr fontId="7" type="noConversion"/>
  </si>
  <si>
    <t>하나</t>
    <phoneticPr fontId="7" type="noConversion"/>
  </si>
  <si>
    <t>은행</t>
    <phoneticPr fontId="7" type="noConversion"/>
  </si>
  <si>
    <t>=D29&amp;E29</t>
    <phoneticPr fontId="7" type="noConversion"/>
  </si>
  <si>
    <t>만원</t>
    <phoneticPr fontId="7" type="noConversion"/>
  </si>
  <si>
    <t>=D30&amp;E30</t>
    <phoneticPr fontId="7" type="noConversion"/>
  </si>
  <si>
    <t>참조연산자</t>
    <phoneticPr fontId="7" type="noConversion"/>
  </si>
  <si>
    <t>사용 예</t>
    <phoneticPr fontId="7" type="noConversion"/>
  </si>
  <si>
    <t>콜론(:)</t>
    <phoneticPr fontId="7" type="noConversion"/>
  </si>
  <si>
    <t>(A1:H1)</t>
    <phoneticPr fontId="7" type="noConversion"/>
  </si>
  <si>
    <t>A1에서 H1까지의 모든 범위</t>
    <phoneticPr fontId="7" type="noConversion"/>
  </si>
  <si>
    <t>콤마(,)</t>
    <phoneticPr fontId="7" type="noConversion"/>
  </si>
  <si>
    <t>(A1,H1)</t>
    <phoneticPr fontId="7" type="noConversion"/>
  </si>
  <si>
    <t>A1과 H1</t>
    <phoneticPr fontId="7" type="noConversion"/>
  </si>
  <si>
    <t>공백</t>
    <phoneticPr fontId="7" type="noConversion"/>
  </si>
  <si>
    <t>(A1:D3 D2:F5)</t>
    <phoneticPr fontId="7" type="noConversion"/>
  </si>
  <si>
    <t>겹치는 범위(D2:D3)</t>
    <phoneticPr fontId="7" type="noConversion"/>
  </si>
  <si>
    <t>셀 참조 방식</t>
    <phoneticPr fontId="7" type="noConversion"/>
  </si>
  <si>
    <t>상대참조</t>
    <phoneticPr fontId="7" type="noConversion"/>
  </si>
  <si>
    <t>절대참조</t>
    <phoneticPr fontId="7" type="noConversion"/>
  </si>
  <si>
    <t>혼합참조</t>
    <phoneticPr fontId="7" type="noConversion"/>
  </si>
  <si>
    <t>예시</t>
    <phoneticPr fontId="7" type="noConversion"/>
  </si>
  <si>
    <t>A1</t>
    <phoneticPr fontId="7" type="noConversion"/>
  </si>
  <si>
    <t>$A$1</t>
    <phoneticPr fontId="7" type="noConversion"/>
  </si>
  <si>
    <t>$A1</t>
    <phoneticPr fontId="7" type="noConversion"/>
  </si>
  <si>
    <t>A$1</t>
    <phoneticPr fontId="7" type="noConversion"/>
  </si>
  <si>
    <t>할인율</t>
    <phoneticPr fontId="7" type="noConversion"/>
  </si>
  <si>
    <t>항목</t>
    <phoneticPr fontId="7" type="noConversion"/>
  </si>
  <si>
    <t>단위</t>
    <phoneticPr fontId="7" type="noConversion"/>
  </si>
  <si>
    <t>단가</t>
    <phoneticPr fontId="7" type="noConversion"/>
  </si>
  <si>
    <t>수량</t>
    <phoneticPr fontId="7" type="noConversion"/>
  </si>
  <si>
    <t>판매가</t>
    <phoneticPr fontId="7" type="noConversion"/>
  </si>
  <si>
    <t>할인액</t>
    <phoneticPr fontId="7" type="noConversion"/>
  </si>
  <si>
    <t>실제 판매가</t>
    <phoneticPr fontId="7" type="noConversion"/>
  </si>
  <si>
    <t>TV</t>
    <phoneticPr fontId="7" type="noConversion"/>
  </si>
  <si>
    <t>EA</t>
    <phoneticPr fontId="7" type="noConversion"/>
  </si>
  <si>
    <t>노트북</t>
    <phoneticPr fontId="7" type="noConversion"/>
  </si>
  <si>
    <t>프린터</t>
    <phoneticPr fontId="7" type="noConversion"/>
  </si>
  <si>
    <t>토너</t>
    <phoneticPr fontId="7" type="noConversion"/>
  </si>
  <si>
    <t>USB</t>
    <phoneticPr fontId="7" type="noConversion"/>
  </si>
  <si>
    <t>A4용지</t>
    <phoneticPr fontId="7" type="noConversion"/>
  </si>
  <si>
    <t>권</t>
    <phoneticPr fontId="7" type="noConversion"/>
  </si>
  <si>
    <t>총 매출액</t>
    <phoneticPr fontId="7" type="noConversion"/>
  </si>
  <si>
    <t>숫자</t>
  </si>
  <si>
    <t>자릿수</t>
  </si>
  <si>
    <t>결과</t>
  </si>
  <si>
    <t>반올림(ROUND)</t>
    <phoneticPr fontId="7" type="noConversion"/>
  </si>
  <si>
    <t>이름</t>
  </si>
  <si>
    <t>근무</t>
  </si>
  <si>
    <t>능력</t>
  </si>
  <si>
    <t>실적</t>
  </si>
  <si>
    <t>평균</t>
  </si>
  <si>
    <t>평가점수</t>
  </si>
  <si>
    <t>박주형</t>
  </si>
  <si>
    <t>남영진</t>
  </si>
  <si>
    <t>강구라</t>
  </si>
  <si>
    <t>안미리</t>
  </si>
  <si>
    <t>초석구</t>
  </si>
  <si>
    <t>심사 결과(ROUNDUP)</t>
    <phoneticPr fontId="7" type="noConversion"/>
  </si>
  <si>
    <t>ROUNDDOWN</t>
    <phoneticPr fontId="7" type="noConversion"/>
  </si>
  <si>
    <t>실수</t>
  </si>
  <si>
    <t>정수</t>
  </si>
  <si>
    <t>정수로 변환하기(INT)</t>
    <phoneticPr fontId="7" type="noConversion"/>
  </si>
  <si>
    <t>필요없는 수치 제거하기(TRUNC)</t>
    <phoneticPr fontId="7" type="noConversion"/>
  </si>
  <si>
    <t>성별</t>
  </si>
  <si>
    <t>키</t>
  </si>
  <si>
    <t>평균과의 차이</t>
  </si>
  <si>
    <t>절대값</t>
  </si>
  <si>
    <t>고신애</t>
  </si>
  <si>
    <t>여</t>
  </si>
  <si>
    <t>김애자</t>
  </si>
  <si>
    <t>김형민</t>
  </si>
  <si>
    <t>남</t>
  </si>
  <si>
    <t>박수동</t>
  </si>
  <si>
    <t>서수일</t>
  </si>
  <si>
    <t>소성환</t>
  </si>
  <si>
    <t>신길자</t>
  </si>
  <si>
    <t>이승혁</t>
  </si>
  <si>
    <t>조보람</t>
  </si>
  <si>
    <t>길벗고 신장 비교표(ABS)</t>
    <phoneticPr fontId="7" type="noConversion"/>
  </si>
  <si>
    <t>나머지 계산하기</t>
  </si>
  <si>
    <t>나누는 수</t>
  </si>
  <si>
    <t>나머지</t>
  </si>
  <si>
    <t>67 </t>
  </si>
  <si>
    <t>5 </t>
  </si>
  <si>
    <t>4 </t>
  </si>
  <si>
    <t>2 </t>
  </si>
  <si>
    <t>29 </t>
  </si>
  <si>
    <t>6 </t>
  </si>
  <si>
    <t>-7 </t>
  </si>
  <si>
    <t>3 </t>
  </si>
  <si>
    <t>(MOD)</t>
    <phoneticPr fontId="7" type="noConversion"/>
  </si>
  <si>
    <t>계승(Factorial) 값 계산하기</t>
  </si>
  <si>
    <t>계승값</t>
  </si>
  <si>
    <t>(FACT)</t>
    <phoneticPr fontId="7" type="noConversion"/>
  </si>
  <si>
    <t>제곱근 계산하기(SQRT)</t>
    <phoneticPr fontId="7" type="noConversion"/>
  </si>
  <si>
    <t>지수</t>
  </si>
  <si>
    <t>거듭 제곱 구하기(POWER)</t>
    <phoneticPr fontId="7" type="noConversion"/>
  </si>
  <si>
    <t>파이(PI)</t>
    <phoneticPr fontId="7" type="noConversion"/>
  </si>
  <si>
    <t>0과1 사이의 난수(RAND)</t>
    <phoneticPr fontId="7" type="noConversion"/>
  </si>
  <si>
    <t>지정한 두 수 사이의난수(RANDBETWEEN)</t>
    <phoneticPr fontId="7" type="noConversion"/>
  </si>
  <si>
    <t>문자</t>
  </si>
  <si>
    <t>문자수</t>
  </si>
  <si>
    <t>KOREA</t>
  </si>
  <si>
    <t>대한민국</t>
  </si>
  <si>
    <t>왼쪽에 있는 문자 추출하기(LEFT)</t>
    <phoneticPr fontId="7" type="noConversion"/>
  </si>
  <si>
    <t>문자열</t>
  </si>
  <si>
    <t>시작위치</t>
  </si>
  <si>
    <t>중간에서 문자열 추출하기(MID)</t>
    <phoneticPr fontId="7" type="noConversion"/>
  </si>
  <si>
    <t>오른쪽에 있는 문자 추출하기(RIGHT)</t>
    <phoneticPr fontId="7" type="noConversion"/>
  </si>
  <si>
    <t>변환</t>
  </si>
  <si>
    <t>korea</t>
  </si>
  <si>
    <t>Miss 경기도</t>
  </si>
  <si>
    <t>!ERROR#</t>
  </si>
  <si>
    <t>King, Sejong.</t>
  </si>
  <si>
    <t>대문자로 변환하기(UPPER)</t>
    <phoneticPr fontId="7" type="noConversion"/>
  </si>
  <si>
    <t>소문자로 변환하기(LOWER)</t>
    <phoneticPr fontId="7" type="noConversion"/>
  </si>
  <si>
    <t>!ERROR!</t>
  </si>
  <si>
    <t>King Sejong</t>
  </si>
  <si>
    <t>문자열의 길이 세기(LEN)</t>
    <phoneticPr fontId="7" type="noConversion"/>
  </si>
  <si>
    <t>반복횟수</t>
  </si>
  <si>
    <t>☆</t>
  </si>
  <si>
    <t>^.^;</t>
  </si>
  <si>
    <t>-!</t>
  </si>
  <si>
    <t>gilbut</t>
  </si>
  <si>
    <t>문자열 반복(REPT)</t>
    <phoneticPr fontId="7" type="noConversion"/>
  </si>
  <si>
    <t>24TH SEOUL OLYMPIC</t>
  </si>
  <si>
    <t>2-cent's worth</t>
  </si>
  <si>
    <t>this is a title</t>
  </si>
  <si>
    <t>길벗 publisher</t>
  </si>
  <si>
    <t>king kong</t>
  </si>
  <si>
    <t>a-123b</t>
  </si>
  <si>
    <t>대소문자를 적절하게 변환하기(PROPER)</t>
    <phoneticPr fontId="7" type="noConversion"/>
  </si>
  <si>
    <t xml:space="preserve"> KOREA </t>
  </si>
  <si>
    <t xml:space="preserve"> 대한    민국 </t>
  </si>
  <si>
    <t xml:space="preserve"> Miss    경기도</t>
  </si>
  <si>
    <t xml:space="preserve"> !ERROR!</t>
  </si>
  <si>
    <t>1  2   3 4    5 6    7</t>
  </si>
  <si>
    <t xml:space="preserve"> Kim   mi    na</t>
  </si>
  <si>
    <t>문자열의 공백제거(TRIM)</t>
    <phoneticPr fontId="7" type="noConversion"/>
  </si>
  <si>
    <t>찾을 텍스트</t>
  </si>
  <si>
    <t>시작 위치</t>
  </si>
  <si>
    <t>r</t>
  </si>
  <si>
    <t>No.1 sinagong</t>
  </si>
  <si>
    <t>o</t>
  </si>
  <si>
    <t>♥I Love YOU♥</t>
  </si>
  <si>
    <t>O</t>
  </si>
  <si>
    <t>★꿈! 夢! Dream★</t>
  </si>
  <si>
    <t>e</t>
  </si>
  <si>
    <t>찾을 텍스트 위치 값 반환하기(FIND)</t>
    <phoneticPr fontId="7" type="noConversion"/>
  </si>
  <si>
    <t>찾을 텍스트 위치 값 반환하기(SEARCH)</t>
    <phoneticPr fontId="7" type="noConversion"/>
  </si>
  <si>
    <t>대소문자구분, 와일드카드 사용 못함</t>
    <phoneticPr fontId="7" type="noConversion"/>
  </si>
  <si>
    <t>대소문자구분 X, 와일드카드 사용</t>
    <phoneticPr fontId="7" type="noConversion"/>
  </si>
  <si>
    <t>오늘 날짜</t>
    <phoneticPr fontId="7" type="noConversion"/>
  </si>
  <si>
    <t>TODAY</t>
    <phoneticPr fontId="7" type="noConversion"/>
  </si>
  <si>
    <t>연도 추출</t>
    <phoneticPr fontId="7" type="noConversion"/>
  </si>
  <si>
    <t>월 추출</t>
    <phoneticPr fontId="7" type="noConversion"/>
  </si>
  <si>
    <t>일 추출</t>
    <phoneticPr fontId="7" type="noConversion"/>
  </si>
  <si>
    <t>YEAR</t>
    <phoneticPr fontId="7" type="noConversion"/>
  </si>
  <si>
    <t>MONTH</t>
    <phoneticPr fontId="7" type="noConversion"/>
  </si>
  <si>
    <t>DAY</t>
    <phoneticPr fontId="7" type="noConversion"/>
  </si>
  <si>
    <t>날짜</t>
  </si>
  <si>
    <t>요일번호</t>
  </si>
  <si>
    <t>옵션 : 1</t>
    <phoneticPr fontId="7" type="noConversion"/>
  </si>
  <si>
    <t>옵션 : 2</t>
    <phoneticPr fontId="7" type="noConversion"/>
  </si>
  <si>
    <t>옵션 : 3</t>
    <phoneticPr fontId="7" type="noConversion"/>
  </si>
  <si>
    <t>1(일)~7(토)</t>
    <phoneticPr fontId="7" type="noConversion"/>
  </si>
  <si>
    <t>1(월)~7(일)</t>
    <phoneticPr fontId="7" type="noConversion"/>
  </si>
  <si>
    <t>0(월)~6(일)</t>
    <phoneticPr fontId="7" type="noConversion"/>
  </si>
  <si>
    <t>요일 알아내기(WEEKDAY)</t>
    <phoneticPr fontId="7" type="noConversion"/>
  </si>
  <si>
    <t>입사일</t>
  </si>
  <si>
    <t>퇴사일</t>
  </si>
  <si>
    <t>근무일수</t>
  </si>
  <si>
    <t>근무일수 계산하기(DAYS)</t>
    <phoneticPr fontId="7" type="noConversion"/>
  </si>
  <si>
    <t>년</t>
  </si>
  <si>
    <t>월</t>
  </si>
  <si>
    <t>일</t>
  </si>
  <si>
    <t>일련번호</t>
  </si>
  <si>
    <t>날짜의 일련번호 구하기(DATE)</t>
    <phoneticPr fontId="7" type="noConversion"/>
  </si>
  <si>
    <t>3개월 전/후 오늘의 일련번호 구하기</t>
  </si>
  <si>
    <t>전/후 개월 수</t>
  </si>
  <si>
    <t>2023-09-31</t>
    <phoneticPr fontId="7" type="noConversion"/>
  </si>
  <si>
    <t>(EDATE)</t>
    <phoneticPr fontId="7" type="noConversion"/>
  </si>
  <si>
    <t>2023-09-31</t>
  </si>
  <si>
    <t>(EMONTH)</t>
    <phoneticPr fontId="7" type="noConversion"/>
  </si>
  <si>
    <r>
      <t xml:space="preserve">전/후 달 </t>
    </r>
    <r>
      <rPr>
        <b/>
        <u/>
        <sz val="11"/>
        <color theme="1"/>
        <rFont val="Malgun Gothic"/>
        <family val="2"/>
        <charset val="129"/>
      </rPr>
      <t>마지막 날짜</t>
    </r>
    <r>
      <rPr>
        <b/>
        <sz val="11"/>
        <color theme="1"/>
        <rFont val="Malgun Gothic"/>
        <family val="2"/>
        <charset val="129"/>
      </rPr>
      <t>의 일련번호 구하기</t>
    </r>
    <phoneticPr fontId="7" type="noConversion"/>
  </si>
  <si>
    <t>근무 마지막 날</t>
  </si>
  <si>
    <t>휴가일수</t>
  </si>
  <si>
    <t>휴일날짜</t>
  </si>
  <si>
    <t>휴가 마지막날</t>
  </si>
  <si>
    <t>여름 휴가 일정(WORKDAY)</t>
    <phoneticPr fontId="7" type="noConversion"/>
  </si>
  <si>
    <t>날짜 관련</t>
    <phoneticPr fontId="7" type="noConversion"/>
  </si>
  <si>
    <t>시간 관련</t>
    <phoneticPr fontId="7" type="noConversion"/>
  </si>
  <si>
    <t>현재날짜와 시간</t>
    <phoneticPr fontId="7" type="noConversion"/>
  </si>
  <si>
    <t>NOW</t>
    <phoneticPr fontId="7" type="noConversion"/>
  </si>
  <si>
    <t>시</t>
    <phoneticPr fontId="7" type="noConversion"/>
  </si>
  <si>
    <t>분</t>
    <phoneticPr fontId="7" type="noConversion"/>
  </si>
  <si>
    <t>초</t>
    <phoneticPr fontId="7" type="noConversion"/>
  </si>
  <si>
    <t>HOUR</t>
    <phoneticPr fontId="7" type="noConversion"/>
  </si>
  <si>
    <t>MINUTE</t>
    <phoneticPr fontId="7" type="noConversion"/>
  </si>
  <si>
    <t>SECOND</t>
    <phoneticPr fontId="7" type="noConversion"/>
  </si>
  <si>
    <t>시간의 일련번호</t>
    <phoneticPr fontId="7" type="noConversion"/>
  </si>
  <si>
    <t>TIME</t>
    <phoneticPr fontId="7" type="noConversion"/>
  </si>
  <si>
    <t>영업소</t>
  </si>
  <si>
    <t>사원이름</t>
  </si>
  <si>
    <t>1월 실적</t>
  </si>
  <si>
    <t>평가</t>
  </si>
  <si>
    <t>서울</t>
  </si>
  <si>
    <t>김정식</t>
  </si>
  <si>
    <t>경기</t>
  </si>
  <si>
    <t>박기수</t>
  </si>
  <si>
    <t>강원</t>
  </si>
  <si>
    <t>한송희</t>
  </si>
  <si>
    <t>충북</t>
  </si>
  <si>
    <t>장영철</t>
  </si>
  <si>
    <t>대구</t>
  </si>
  <si>
    <t>김만호</t>
  </si>
  <si>
    <t>경북</t>
  </si>
  <si>
    <t>최수정</t>
  </si>
  <si>
    <t>부산</t>
  </si>
  <si>
    <t>서용식</t>
  </si>
  <si>
    <t>개인별 영업 실적 현황(IF)</t>
    <phoneticPr fontId="7" type="noConversion"/>
  </si>
  <si>
    <t>※ 평균보다 실적이 적은경우 "미달", 그렇지 않은 경우 공백</t>
    <phoneticPr fontId="7" type="noConversion"/>
  </si>
  <si>
    <t>이름</t>
    <phoneticPr fontId="7" type="noConversion"/>
  </si>
  <si>
    <t>성별</t>
    <phoneticPr fontId="7" type="noConversion"/>
  </si>
  <si>
    <t>과목번호</t>
    <phoneticPr fontId="7" type="noConversion"/>
  </si>
  <si>
    <t>과목명</t>
    <phoneticPr fontId="7" type="noConversion"/>
  </si>
  <si>
    <t>신민서</t>
    <phoneticPr fontId="7" type="noConversion"/>
  </si>
  <si>
    <t>여</t>
    <phoneticPr fontId="7" type="noConversion"/>
  </si>
  <si>
    <t>이한열</t>
    <phoneticPr fontId="7" type="noConversion"/>
  </si>
  <si>
    <t>남</t>
    <phoneticPr fontId="7" type="noConversion"/>
  </si>
  <si>
    <t>박성훈</t>
    <phoneticPr fontId="7" type="noConversion"/>
  </si>
  <si>
    <t>최영선</t>
    <phoneticPr fontId="7" type="noConversion"/>
  </si>
  <si>
    <t>유현숙</t>
    <phoneticPr fontId="7" type="noConversion"/>
  </si>
  <si>
    <t>※ 과목번호가 1이면 "영어", 2이면 "수학", 3이면 '국어"</t>
    <phoneticPr fontId="7" type="noConversion"/>
  </si>
  <si>
    <t>상공학원 강사 현황(IFS)</t>
    <phoneticPr fontId="7" type="noConversion"/>
  </si>
  <si>
    <t>A</t>
  </si>
  <si>
    <t>A</t>
    <phoneticPr fontId="7" type="noConversion"/>
  </si>
  <si>
    <t>B</t>
  </si>
  <si>
    <t>B</t>
    <phoneticPr fontId="7" type="noConversion"/>
  </si>
  <si>
    <t>C</t>
    <phoneticPr fontId="7" type="noConversion"/>
  </si>
  <si>
    <t>결과((A+B)/C)</t>
    <phoneticPr fontId="7" type="noConversion"/>
  </si>
  <si>
    <t>셀에 오류가 있는경우 "오류"표시</t>
    <phoneticPr fontId="7" type="noConversion"/>
  </si>
  <si>
    <t>오류 여부 확인하기(IFERROR)</t>
    <phoneticPr fontId="7" type="noConversion"/>
  </si>
  <si>
    <t>날짜</t>
    <phoneticPr fontId="7" type="noConversion"/>
  </si>
  <si>
    <t>요일</t>
    <phoneticPr fontId="7" type="noConversion"/>
  </si>
  <si>
    <t>구분</t>
    <phoneticPr fontId="7" type="noConversion"/>
  </si>
  <si>
    <t>평일/주말 구분하기(SWITCH)</t>
    <phoneticPr fontId="7" type="noConversion"/>
  </si>
  <si>
    <t>※ 요일이 '토'이거나 '일'인 경우 "주말", 그외는 "평일"</t>
    <phoneticPr fontId="7" type="noConversion"/>
  </si>
  <si>
    <t>NOT 진리표</t>
  </si>
  <si>
    <t>X</t>
  </si>
  <si>
    <t>AND 진리표</t>
  </si>
  <si>
    <t>OR 진리표</t>
  </si>
  <si>
    <t>품명</t>
    <phoneticPr fontId="7" type="noConversion"/>
  </si>
  <si>
    <t>직위</t>
    <phoneticPr fontId="7" type="noConversion"/>
  </si>
  <si>
    <t>초과수당</t>
  </si>
  <si>
    <t>김신락</t>
  </si>
  <si>
    <t>과장</t>
    <phoneticPr fontId="7" type="noConversion"/>
  </si>
  <si>
    <t>홍길동</t>
  </si>
  <si>
    <t>부장</t>
    <phoneticPr fontId="7" type="noConversion"/>
  </si>
  <si>
    <t>김천만</t>
  </si>
  <si>
    <t>수습</t>
    <phoneticPr fontId="7" type="noConversion"/>
  </si>
  <si>
    <t>신선해</t>
  </si>
  <si>
    <t>대리</t>
    <phoneticPr fontId="7" type="noConversion"/>
  </si>
  <si>
    <t>막막해</t>
  </si>
  <si>
    <t>사원</t>
    <phoneticPr fontId="7" type="noConversion"/>
  </si>
  <si>
    <t>직위별 지급 기준</t>
  </si>
  <si>
    <t>상여금</t>
    <phoneticPr fontId="7" type="noConversion"/>
  </si>
  <si>
    <t xml:space="preserve">초과수당 </t>
    <phoneticPr fontId="7" type="noConversion"/>
  </si>
  <si>
    <t>초과 수당 지급(VLOOKUP)</t>
    <phoneticPr fontId="7" type="noConversion"/>
  </si>
  <si>
    <t>상여금</t>
  </si>
  <si>
    <t>초과수당</t>
    <phoneticPr fontId="7" type="noConversion"/>
  </si>
  <si>
    <t>상여급 지급(HLOOKUP)</t>
    <phoneticPr fontId="7" type="noConversion"/>
  </si>
  <si>
    <t>요일</t>
  </si>
  <si>
    <t>01월 16일</t>
    <phoneticPr fontId="7" type="noConversion"/>
  </si>
  <si>
    <t>요일 계산하기(CHOOSE)</t>
    <phoneticPr fontId="7" type="noConversion"/>
  </si>
  <si>
    <t>호봉</t>
  </si>
  <si>
    <t>급여</t>
  </si>
  <si>
    <t>급여 기준표</t>
  </si>
  <si>
    <t xml:space="preserve"> 구분 </t>
  </si>
  <si>
    <t xml:space="preserve"> 1호봉 </t>
  </si>
  <si>
    <t xml:space="preserve"> 2호봉 </t>
  </si>
  <si>
    <t xml:space="preserve"> 3호봉 </t>
  </si>
  <si>
    <t xml:space="preserve"> 1급 </t>
  </si>
  <si>
    <t xml:space="preserve"> 2급 </t>
  </si>
  <si>
    <t xml:space="preserve"> 3급 </t>
  </si>
  <si>
    <t xml:space="preserve"> 4급 </t>
  </si>
  <si>
    <t xml:space="preserve"> 5급 </t>
  </si>
  <si>
    <t>급여 지급(INDEX)</t>
    <phoneticPr fontId="7" type="noConversion"/>
  </si>
  <si>
    <t>점수</t>
  </si>
  <si>
    <t>상대위치</t>
  </si>
  <si>
    <t>실험 결과</t>
  </si>
  <si>
    <t>실험 결과의 위치 찾기(MATCH)</t>
    <phoneticPr fontId="7" type="noConversion"/>
  </si>
  <si>
    <t>옵션</t>
    <phoneticPr fontId="7" type="noConversion"/>
  </si>
  <si>
    <t>-1 : 내림차순, 찾을 값보다 큰 값중 가장 작은값</t>
    <phoneticPr fontId="7" type="noConversion"/>
  </si>
  <si>
    <t>0 : 정확히 일치하는 값</t>
    <phoneticPr fontId="7" type="noConversion"/>
  </si>
  <si>
    <t>1 : 찾을 갑보다 작은값중 가장 큰 값</t>
    <phoneticPr fontId="7" type="noConversion"/>
  </si>
  <si>
    <t>주소</t>
  </si>
  <si>
    <t>열 번호</t>
  </si>
  <si>
    <t>현재 셀의 열 번호</t>
  </si>
  <si>
    <t>D2 셀의 열 번호</t>
  </si>
  <si>
    <t>열 번호 알아내기(COLUMN)</t>
    <phoneticPr fontId="7" type="noConversion"/>
  </si>
  <si>
    <t>셀 범위</t>
  </si>
  <si>
    <t>열의 개수</t>
  </si>
  <si>
    <t>A1:F2</t>
  </si>
  <si>
    <t>B10:H1000</t>
  </si>
  <si>
    <t>열의 수 계산(COLUMNS)</t>
    <phoneticPr fontId="7" type="noConversion"/>
  </si>
  <si>
    <t>행 번호</t>
  </si>
  <si>
    <t>현재 셀의 행 번호</t>
  </si>
  <si>
    <t>D2 셀의 행 번호</t>
  </si>
  <si>
    <t>행 번호 알아내기(ROW)</t>
    <phoneticPr fontId="7" type="noConversion"/>
  </si>
  <si>
    <t>행의 개수</t>
  </si>
  <si>
    <t>B10:H20</t>
  </si>
  <si>
    <t>행의 수 계산(ROWS)</t>
    <phoneticPr fontId="7" type="noConversion"/>
  </si>
  <si>
    <t>데이터베이스 함수</t>
    <phoneticPr fontId="7" type="noConversion"/>
  </si>
  <si>
    <t>함수의 형태 : =함수명(데이터베이스 범위, 필드 번호, 조건범위)</t>
    <phoneticPr fontId="7" type="noConversion"/>
  </si>
  <si>
    <t>데이터베이스</t>
    <phoneticPr fontId="7" type="noConversion"/>
  </si>
  <si>
    <t>조건</t>
    <phoneticPr fontId="7" type="noConversion"/>
  </si>
  <si>
    <t>함수</t>
    <phoneticPr fontId="7" type="noConversion"/>
  </si>
  <si>
    <t>사용예시</t>
    <phoneticPr fontId="7" type="noConversion"/>
  </si>
  <si>
    <t>DSUM</t>
    <phoneticPr fontId="7" type="noConversion"/>
  </si>
  <si>
    <t>조건과 일치하는 값 들의 합계</t>
    <phoneticPr fontId="7" type="noConversion"/>
  </si>
  <si>
    <t>=DSUM(G4:I13,3,K4:K5)</t>
    <phoneticPr fontId="7" type="noConversion"/>
  </si>
  <si>
    <t>김수로</t>
    <phoneticPr fontId="7" type="noConversion"/>
  </si>
  <si>
    <t>DAVERAGE</t>
    <phoneticPr fontId="7" type="noConversion"/>
  </si>
  <si>
    <t>조건과 일치하는 값 들의 평균</t>
    <phoneticPr fontId="7" type="noConversion"/>
  </si>
  <si>
    <t>=DAVERAGE(G4:I13,3,K4:K5)</t>
    <phoneticPr fontId="7" type="noConversion"/>
  </si>
  <si>
    <t>한민정</t>
    <phoneticPr fontId="7" type="noConversion"/>
  </si>
  <si>
    <t>DCOUNT</t>
    <phoneticPr fontId="7" type="noConversion"/>
  </si>
  <si>
    <t>조건과 일치하는 숫자의 수</t>
    <phoneticPr fontId="7" type="noConversion"/>
  </si>
  <si>
    <t>=DCOUNT(G4:I13,3,K4:K5)</t>
    <phoneticPr fontId="7" type="noConversion"/>
  </si>
  <si>
    <t>최현석</t>
    <phoneticPr fontId="7" type="noConversion"/>
  </si>
  <si>
    <t>DCOUNTA</t>
    <phoneticPr fontId="7" type="noConversion"/>
  </si>
  <si>
    <t>조건과 일치하는 공백이 아닌 데이터 수</t>
    <phoneticPr fontId="7" type="noConversion"/>
  </si>
  <si>
    <t>=DCOUNTA(G4:I13,3,K4:K5)</t>
    <phoneticPr fontId="7" type="noConversion"/>
  </si>
  <si>
    <t>남수정</t>
    <phoneticPr fontId="7" type="noConversion"/>
  </si>
  <si>
    <t>DMAX</t>
    <phoneticPr fontId="7" type="noConversion"/>
  </si>
  <si>
    <t>조건과 일치하는 값 중의 최대값</t>
    <phoneticPr fontId="7" type="noConversion"/>
  </si>
  <si>
    <t>=DMAX(G4:I13,3,K4:K5)</t>
    <phoneticPr fontId="7" type="noConversion"/>
  </si>
  <si>
    <t>한창호</t>
    <phoneticPr fontId="7" type="noConversion"/>
  </si>
  <si>
    <t>DMIN</t>
    <phoneticPr fontId="7" type="noConversion"/>
  </si>
  <si>
    <t>조건과 일치하는 값 중의 최소값</t>
    <phoneticPr fontId="7" type="noConversion"/>
  </si>
  <si>
    <t>=MIN(G4:I13,3,K4:K5)</t>
    <phoneticPr fontId="7" type="noConversion"/>
  </si>
  <si>
    <t>유해진</t>
    <phoneticPr fontId="7" type="noConversion"/>
  </si>
  <si>
    <t>DSTDEV</t>
    <phoneticPr fontId="7" type="noConversion"/>
  </si>
  <si>
    <t>조건에 맞는 데이터의 표준편차를 구함</t>
    <phoneticPr fontId="7" type="noConversion"/>
  </si>
  <si>
    <t>=DSTDEV(G4:I13,3,K4:K5)</t>
    <phoneticPr fontId="7" type="noConversion"/>
  </si>
  <si>
    <t>현성수</t>
    <phoneticPr fontId="7" type="noConversion"/>
  </si>
  <si>
    <t>DVAR</t>
    <phoneticPr fontId="7" type="noConversion"/>
  </si>
  <si>
    <t>조건에 맞는 데이터의 분산을 구함</t>
    <phoneticPr fontId="7" type="noConversion"/>
  </si>
  <si>
    <t>=DVAR(G4:I13,3,K4:K5)</t>
    <phoneticPr fontId="7" type="noConversion"/>
  </si>
  <si>
    <t>김수지</t>
    <phoneticPr fontId="7" type="noConversion"/>
  </si>
  <si>
    <t>필드1</t>
    <phoneticPr fontId="7" type="noConversion"/>
  </si>
  <si>
    <t>필드2</t>
    <phoneticPr fontId="7" type="noConversion"/>
  </si>
  <si>
    <t>필드3</t>
    <phoneticPr fontId="7" type="noConversion"/>
  </si>
  <si>
    <t>평균계산(AVERAGE)</t>
    <phoneticPr fontId="7" type="noConversion"/>
  </si>
  <si>
    <t>자료1</t>
  </si>
  <si>
    <t>자료2</t>
  </si>
  <si>
    <t>자료3</t>
  </si>
  <si>
    <t>  FALSE  </t>
  </si>
  <si>
    <t>         2 </t>
  </si>
  <si>
    <t>         4 </t>
  </si>
  <si>
    <t>        20 </t>
  </si>
  <si>
    <t>  무효  </t>
  </si>
  <si>
    <t>        40 </t>
  </si>
  <si>
    <t>0 </t>
  </si>
  <si>
    <t>         5 </t>
  </si>
  <si>
    <t>        10 </t>
  </si>
  <si>
    <t> TRUE </t>
  </si>
  <si>
    <t>평균계산(AVERAGEA)</t>
    <phoneticPr fontId="7" type="noConversion"/>
  </si>
  <si>
    <t>부서별 기본급의 평균</t>
  </si>
  <si>
    <t>  1,450,000 </t>
  </si>
  <si>
    <t>  1,350,000 </t>
  </si>
  <si>
    <t>  1,200,000 </t>
  </si>
  <si>
    <t>  1,300,000 </t>
  </si>
  <si>
    <t>(AVERAGEIF)</t>
    <phoneticPr fontId="7" type="noConversion"/>
  </si>
  <si>
    <t xml:space="preserve">         직급_x000D_
부서</t>
  </si>
  <si>
    <t>부서별 직급별 기본급의 평균(AVERAGEIFS)</t>
    <phoneticPr fontId="7" type="noConversion"/>
  </si>
  <si>
    <t>숫자4</t>
  </si>
  <si>
    <t>가장 큰수</t>
  </si>
  <si>
    <t>가장 큰 수 찾기(MAX)</t>
    <phoneticPr fontId="7" type="noConversion"/>
  </si>
  <si>
    <t>※ 보훈 자녀는 TRUE로 표시하며, 가산점은 1점입니다!</t>
  </si>
  <si>
    <t>학과</t>
  </si>
  <si>
    <t>영어</t>
  </si>
  <si>
    <t>수학</t>
  </si>
  <si>
    <t>전현수</t>
  </si>
  <si>
    <t>건축과</t>
  </si>
  <si>
    <t>김명훈</t>
  </si>
  <si>
    <t>기계과</t>
  </si>
  <si>
    <t>하현호</t>
  </si>
  <si>
    <t>경영과</t>
  </si>
  <si>
    <t>강진성</t>
  </si>
  <si>
    <t>박희선</t>
  </si>
  <si>
    <t>엄정희</t>
  </si>
  <si>
    <t>최대 가산점</t>
  </si>
  <si>
    <t>성적표(MAXA)</t>
    <phoneticPr fontId="7" type="noConversion"/>
  </si>
  <si>
    <t>가장 작은 수</t>
  </si>
  <si>
    <t>가장 작은 수 찾기(MIN)</t>
    <phoneticPr fontId="7" type="noConversion"/>
  </si>
  <si>
    <t>※ 가산점이 0점인 경우 FALSE로 표시합니다.</t>
    <phoneticPr fontId="7" type="noConversion"/>
  </si>
  <si>
    <t>최소 가산점</t>
    <phoneticPr fontId="7" type="noConversion"/>
  </si>
  <si>
    <t>성적표(MINA)</t>
    <phoneticPr fontId="7" type="noConversion"/>
  </si>
  <si>
    <t xml:space="preserve"> TRUE </t>
  </si>
  <si>
    <t>엑셀</t>
  </si>
  <si>
    <t>자료수 세기</t>
    <phoneticPr fontId="7" type="noConversion"/>
  </si>
  <si>
    <t>COUNT</t>
    <phoneticPr fontId="7" type="noConversion"/>
  </si>
  <si>
    <t>COUNTA</t>
    <phoneticPr fontId="7" type="noConversion"/>
  </si>
  <si>
    <t>COUNTBLANK</t>
    <phoneticPr fontId="7" type="noConversion"/>
  </si>
  <si>
    <t>품목별 판매건수</t>
  </si>
  <si>
    <t>건수</t>
  </si>
  <si>
    <t>판매현황(COUNTIF)</t>
    <phoneticPr fontId="7" type="noConversion"/>
  </si>
  <si>
    <t>부서별 직급별 인원수</t>
  </si>
  <si>
    <t>기본급 지급 현황(COUNTIFS)</t>
    <phoneticPr fontId="7" type="noConversion"/>
  </si>
  <si>
    <t>제일 큰수</t>
  </si>
  <si>
    <t>두번째 큰수</t>
  </si>
  <si>
    <t>세번째 큰수</t>
  </si>
  <si>
    <t>지정된 큰수 찾기(LARGE)</t>
    <phoneticPr fontId="7" type="noConversion"/>
  </si>
  <si>
    <t>제일 작은 수</t>
  </si>
  <si>
    <t>두번째 작은 수</t>
  </si>
  <si>
    <t>세번째 작은 수</t>
  </si>
  <si>
    <t>지정된 작은 수 찾기(SMALL)</t>
    <phoneticPr fontId="7" type="noConversion"/>
  </si>
  <si>
    <t>국어</t>
  </si>
  <si>
    <t>총점</t>
  </si>
  <si>
    <t>순위</t>
  </si>
  <si>
    <t>고아라</t>
  </si>
  <si>
    <t>나영희</t>
  </si>
  <si>
    <t>박철수</t>
  </si>
  <si>
    <t>안도해</t>
  </si>
  <si>
    <t>최순이</t>
  </si>
  <si>
    <t>성적표(RANK.EQ)</t>
    <phoneticPr fontId="7" type="noConversion"/>
  </si>
  <si>
    <t>분산</t>
  </si>
  <si>
    <t>분산 계산(VAR.S)</t>
    <phoneticPr fontId="7" type="noConversion"/>
  </si>
  <si>
    <t>표준편차</t>
  </si>
  <si>
    <t>표준 편차 계산(STDEV.S)</t>
    <phoneticPr fontId="7" type="noConversion"/>
  </si>
  <si>
    <t>숫자5</t>
  </si>
  <si>
    <t>중간값</t>
  </si>
  <si>
    <t>중간 값 찾기(MEDIAN)</t>
    <phoneticPr fontId="7" type="noConversion"/>
  </si>
  <si>
    <t>최빈값</t>
  </si>
  <si>
    <t>최빈 값 찾기(MODE.SNGL)</t>
    <phoneticPr fontId="7" type="noConversion"/>
  </si>
  <si>
    <t>점수구간</t>
  </si>
  <si>
    <t>자 료(FREQUENCY)</t>
    <phoneticPr fontId="7" type="noConversion"/>
  </si>
  <si>
    <t>자료별 점수대의 분포(배열함수)</t>
    <phoneticPr fontId="7" type="noConversion"/>
  </si>
  <si>
    <t>기하 평균계산(GEOMEAN)</t>
    <phoneticPr fontId="7" type="noConversion"/>
  </si>
  <si>
    <t>조화 평균계산(HARMEAN)</t>
    <phoneticPr fontId="7" type="noConversion"/>
  </si>
  <si>
    <t>김수정</t>
  </si>
  <si>
    <t>박정호</t>
  </si>
  <si>
    <t>최아름</t>
  </si>
  <si>
    <t>박진수</t>
  </si>
  <si>
    <t>이영호</t>
  </si>
  <si>
    <t>80% _x000D_
위치의 값</t>
  </si>
  <si>
    <t>성적표(백분위수) / PERCENTILE</t>
    <phoneticPr fontId="7" type="noConversion"/>
  </si>
  <si>
    <t>구분</t>
  </si>
  <si>
    <t>개설강좌</t>
  </si>
  <si>
    <t>초과강의</t>
  </si>
  <si>
    <t>학생지도</t>
  </si>
  <si>
    <t>수당</t>
  </si>
  <si>
    <t>기말수당</t>
  </si>
  <si>
    <t>장기웅</t>
  </si>
  <si>
    <t>인정제</t>
  </si>
  <si>
    <t>이원섭</t>
  </si>
  <si>
    <t>한성현</t>
  </si>
  <si>
    <t>황선철</t>
  </si>
  <si>
    <t>기말수당 환산(SUMPRODUCT)</t>
    <phoneticPr fontId="7" type="noConversion"/>
  </si>
  <si>
    <t>행렬식</t>
  </si>
  <si>
    <t>행렬식 계산(MDETERM)</t>
    <phoneticPr fontId="7" type="noConversion"/>
  </si>
  <si>
    <t>행렬1</t>
  </si>
  <si>
    <t>역행렬 계산(MINVERSE)</t>
    <phoneticPr fontId="7" type="noConversion"/>
  </si>
  <si>
    <t>행렬1의 역행렬(배열식)</t>
    <phoneticPr fontId="7" type="noConversion"/>
  </si>
  <si>
    <t>행렬2</t>
  </si>
  <si>
    <t>행렬의 곱 계산(MMULT)</t>
    <phoneticPr fontId="7" type="noConversion"/>
  </si>
  <si>
    <t>행렬의 곱(배열식)</t>
    <phoneticPr fontId="7" type="noConversion"/>
  </si>
  <si>
    <t>데이터</t>
  </si>
  <si>
    <t>텍스트</t>
  </si>
  <si>
    <t>부호값 구하기(SIGN)</t>
    <phoneticPr fontId="7" type="noConversion"/>
  </si>
  <si>
    <t>양수 = 1</t>
    <phoneticPr fontId="7" type="noConversion"/>
  </si>
  <si>
    <t>0 = 0</t>
    <phoneticPr fontId="7" type="noConversion"/>
  </si>
  <si>
    <t>음수 = -1</t>
    <phoneticPr fontId="7" type="noConversion"/>
  </si>
  <si>
    <t>피제수</t>
  </si>
  <si>
    <t>제수</t>
  </si>
  <si>
    <t>몫</t>
  </si>
  <si>
    <t>정수 부분의 몫만 계산하기(QUOENT)</t>
    <phoneticPr fontId="7" type="noConversion"/>
  </si>
  <si>
    <t>수식</t>
  </si>
  <si>
    <t>=VALUE("\1,000")</t>
    <phoneticPr fontId="7" type="noConversion"/>
  </si>
  <si>
    <t>=VALUE("16:48:00")-VALUE("12:00:00")</t>
    <phoneticPr fontId="7" type="noConversion"/>
  </si>
  <si>
    <t>문자열을 숫자로 변환(VALUE)</t>
    <phoneticPr fontId="7" type="noConversion"/>
  </si>
  <si>
    <t>변경문자</t>
  </si>
  <si>
    <t>abcdefghijk</t>
  </si>
  <si>
    <t>**</t>
  </si>
  <si>
    <t>ING</t>
  </si>
  <si>
    <t>kysgilbut.co.kr</t>
  </si>
  <si>
    <t>@</t>
  </si>
  <si>
    <t>-</t>
  </si>
  <si>
    <t>문자열 치환(REPLACE)</t>
    <phoneticPr fontId="7" type="noConversion"/>
  </si>
  <si>
    <t>서식</t>
  </si>
  <si>
    <t>\0,000</t>
  </si>
  <si>
    <t>#%</t>
  </si>
  <si>
    <t>#,</t>
  </si>
  <si>
    <t>#,###</t>
  </si>
  <si>
    <t>#,###.00</t>
  </si>
  <si>
    <t>숫자를 서식있는 문자로 변환하기(TEXT)</t>
    <phoneticPr fontId="7" type="noConversion"/>
  </si>
  <si>
    <t>변경될 문자</t>
    <phoneticPr fontId="7" type="noConversion"/>
  </si>
  <si>
    <t>변경할 문자</t>
  </si>
  <si>
    <t>판매 데이터</t>
  </si>
  <si>
    <t>판매</t>
  </si>
  <si>
    <t>비용</t>
  </si>
  <si>
    <t>kikikiki</t>
  </si>
  <si>
    <t>i</t>
  </si>
  <si>
    <t>1/4 분기</t>
  </si>
  <si>
    <t>경기도 수원시</t>
  </si>
  <si>
    <t>수원</t>
  </si>
  <si>
    <t>안산</t>
  </si>
  <si>
    <t>올림자릿수</t>
  </si>
  <si>
    <t>콤마표시</t>
  </si>
  <si>
    <t>숫자를 서식있는 문자로 변환하기(FIXED)</t>
    <phoneticPr fontId="7" type="noConversion"/>
  </si>
  <si>
    <t>문자열 치환(SUBTITUTE)</t>
    <phoneticPr fontId="7" type="noConversion"/>
  </si>
  <si>
    <t>텍스트1</t>
  </si>
  <si>
    <t>텍스트2</t>
  </si>
  <si>
    <t>합친문자</t>
  </si>
  <si>
    <t>KO</t>
  </si>
  <si>
    <t>REA</t>
  </si>
  <si>
    <t>안녕</t>
  </si>
  <si>
    <t>하세요.</t>
  </si>
  <si>
    <t>엑셀사전</t>
  </si>
  <si>
    <t>길벗</t>
  </si>
  <si>
    <t>출판사</t>
  </si>
  <si>
    <t>미녀와</t>
  </si>
  <si>
    <t>야수</t>
  </si>
  <si>
    <t>문자열 합치기(CONCAT)</t>
    <phoneticPr fontId="7" type="noConversion"/>
  </si>
  <si>
    <t>초과 수당 지급(XLOOKUP)</t>
    <phoneticPr fontId="7" type="noConversion"/>
  </si>
  <si>
    <t>실험 결과의 위치 찾기(XMATCH)</t>
    <phoneticPr fontId="7" type="noConversion"/>
  </si>
  <si>
    <t>기준셀</t>
  </si>
  <si>
    <t>행</t>
  </si>
  <si>
    <t>열</t>
  </si>
  <si>
    <t>데이터 표</t>
  </si>
  <si>
    <t>B79</t>
    <phoneticPr fontId="7" type="noConversion"/>
  </si>
  <si>
    <t>C10셀을 기준으로 자료 찾기(OFFSET)</t>
    <phoneticPr fontId="7" type="noConversion"/>
  </si>
  <si>
    <t>행과 열 바꾸기(TRANSPOSE)</t>
    <phoneticPr fontId="7" type="noConversion"/>
  </si>
  <si>
    <t>배열수식</t>
    <phoneticPr fontId="7" type="noConversion"/>
  </si>
  <si>
    <t xml:space="preserve">행 </t>
  </si>
  <si>
    <t>참조유형</t>
  </si>
  <si>
    <t>셀주소</t>
  </si>
  <si>
    <t>행과 열로 셀 주소 만들기(ADDRESS)</t>
    <phoneticPr fontId="7" type="noConversion"/>
  </si>
  <si>
    <t>행만 절대참조</t>
    <phoneticPr fontId="7" type="noConversion"/>
  </si>
  <si>
    <t>열만 절대참조</t>
    <phoneticPr fontId="7" type="noConversion"/>
  </si>
  <si>
    <t>급여 지급(INDIRECT)</t>
    <phoneticPr fontId="7" type="noConversion"/>
  </si>
  <si>
    <t>A100</t>
    <phoneticPr fontId="7" type="noConversion"/>
  </si>
  <si>
    <t>D$104</t>
    <phoneticPr fontId="7" type="noConversion"/>
  </si>
  <si>
    <t>$A$105</t>
    <phoneticPr fontId="7" type="noConversion"/>
  </si>
  <si>
    <t>=AREAS((A1, B1, C1, D1, F1))</t>
    <phoneticPr fontId="7" type="noConversion"/>
  </si>
  <si>
    <t>=AREAS(A1:D10 A3:G3)</t>
    <phoneticPr fontId="7" type="noConversion"/>
  </si>
  <si>
    <t>=AREAS((A1:B2, C1:D2, E1:F2))</t>
    <phoneticPr fontId="7" type="noConversion"/>
  </si>
  <si>
    <t>=AREAS(A1:B3)</t>
    <phoneticPr fontId="7" type="noConversion"/>
  </si>
  <si>
    <t>영역 수 계산하기(AREAS)</t>
    <phoneticPr fontId="7" type="noConversion"/>
  </si>
  <si>
    <t>기간(년)</t>
  </si>
  <si>
    <t>매월 저축액</t>
  </si>
  <si>
    <t>만기금액</t>
  </si>
  <si>
    <t>만기 저축액 계산(FV)</t>
    <phoneticPr fontId="7" type="noConversion"/>
  </si>
  <si>
    <t>연이율</t>
    <phoneticPr fontId="7" type="noConversion"/>
  </si>
  <si>
    <t>기간 일치=월로 환산, 매월저축인 경우 음수</t>
    <phoneticPr fontId="7" type="noConversion"/>
  </si>
  <si>
    <t>매월 납부액</t>
  </si>
  <si>
    <t>현재가치</t>
  </si>
  <si>
    <t>할부금액 계산(PV)</t>
    <phoneticPr fontId="7" type="noConversion"/>
  </si>
  <si>
    <t>할인율 :</t>
    <phoneticPr fontId="7" type="noConversion"/>
  </si>
  <si>
    <t>투자비용 :</t>
    <phoneticPr fontId="7" type="noConversion"/>
  </si>
  <si>
    <t>업종</t>
  </si>
  <si>
    <t>1차 수익</t>
  </si>
  <si>
    <t>2차 수익</t>
  </si>
  <si>
    <t>3차 수익</t>
  </si>
  <si>
    <t>현재 가치</t>
  </si>
  <si>
    <t>XX치킨</t>
  </si>
  <si>
    <t>☆☆피자</t>
  </si>
  <si>
    <t>○○족발</t>
  </si>
  <si>
    <t>투자의 현재 가치(NPV)</t>
    <phoneticPr fontId="7" type="noConversion"/>
  </si>
  <si>
    <t>대출 기간(월)</t>
  </si>
  <si>
    <t>납입금액</t>
  </si>
  <si>
    <t>기간에 따른 대출 원리금계산(PMT)</t>
    <phoneticPr fontId="7" type="noConversion"/>
  </si>
  <si>
    <t>전자제품</t>
  </si>
  <si>
    <t>구입액</t>
  </si>
  <si>
    <t>잔존가치</t>
  </si>
  <si>
    <t>수명년수</t>
  </si>
  <si>
    <t>감가상각액</t>
  </si>
  <si>
    <t>TV</t>
  </si>
  <si>
    <t>세탁기</t>
  </si>
  <si>
    <t>전자레인지</t>
  </si>
  <si>
    <t>김치냉장고</t>
  </si>
  <si>
    <t>정액법에 따라 감가 상각액 계산하기(SLN)</t>
    <phoneticPr fontId="7" type="noConversion"/>
  </si>
  <si>
    <t>자료</t>
  </si>
  <si>
    <t>빈셀 여부</t>
  </si>
  <si>
    <t>길벗 출판사</t>
  </si>
  <si>
    <t xml:space="preserve">  </t>
  </si>
  <si>
    <t>시나공</t>
  </si>
  <si>
    <t>빈셀 찾기(ISBLANK)</t>
    <phoneticPr fontId="7" type="noConversion"/>
  </si>
  <si>
    <t>오류판단</t>
  </si>
  <si>
    <t>오류냐?</t>
  </si>
  <si>
    <t>오류가 있는 셀 찾기(ISERROR)</t>
    <phoneticPr fontId="7" type="noConversion"/>
  </si>
  <si>
    <t>오류판별</t>
  </si>
  <si>
    <t>#N/A를 제외한 오류가 있는 셀 찾기(ISERR)</t>
    <phoneticPr fontId="7" type="noConversion"/>
  </si>
  <si>
    <t>짝수</t>
  </si>
  <si>
    <t>429</t>
    <phoneticPr fontId="7" type="noConversion"/>
  </si>
  <si>
    <t>김치</t>
  </si>
  <si>
    <t>숫자 판별(ISNUMBER)</t>
    <phoneticPr fontId="7" type="noConversion"/>
  </si>
  <si>
    <t>자료 형식 판별</t>
    <phoneticPr fontId="7" type="noConversion"/>
  </si>
  <si>
    <t>텍스트 판별(ISTEXT)</t>
    <phoneticPr fontId="7" type="noConversion"/>
  </si>
  <si>
    <t>짝수판별(ISEVEN)</t>
    <phoneticPr fontId="7" type="noConversion"/>
  </si>
  <si>
    <t>홀수판별(ISODD)</t>
    <phoneticPr fontId="7" type="noConversion"/>
  </si>
  <si>
    <t>홀수/짝수 판별</t>
    <phoneticPr fontId="7" type="noConversion"/>
  </si>
  <si>
    <t>텍스트가 아닌 것(ISNOTEXT)</t>
    <phoneticPr fontId="7" type="noConversion"/>
  </si>
  <si>
    <t>논리값 판별</t>
  </si>
  <si>
    <t>논리값이 있는 셀 찾기(ISLOGICAL)</t>
    <phoneticPr fontId="7" type="noConversion"/>
  </si>
  <si>
    <t>숫자로 바꾸기(N)</t>
    <phoneticPr fontId="7" type="noConversion"/>
  </si>
  <si>
    <t>데이터 형식 숫자로 표시하기(TYPE)</t>
    <phoneticPr fontId="7" type="noConversion"/>
  </si>
  <si>
    <t>1: 숫자, 2: 텍스트, 4: 논리값, 16: 오류값</t>
    <phoneticPr fontId="7" type="noConversion"/>
  </si>
  <si>
    <t>내용</t>
  </si>
  <si>
    <t>정보 타입</t>
  </si>
  <si>
    <t>address</t>
  </si>
  <si>
    <t>col</t>
  </si>
  <si>
    <t>color</t>
  </si>
  <si>
    <t>contents</t>
  </si>
  <si>
    <t>filename</t>
  </si>
  <si>
    <t>width</t>
  </si>
  <si>
    <t>row</t>
    <phoneticPr fontId="7" type="noConversion"/>
  </si>
  <si>
    <t>셀의 정보 알아내기(CELL)</t>
    <phoneticPr fontId="7" type="noConversion"/>
  </si>
  <si>
    <t>DPRODUCT</t>
    <phoneticPr fontId="7" type="noConversion"/>
  </si>
  <si>
    <t>조건에 맞는 자료들의 값의 곱</t>
    <phoneticPr fontId="7" type="noConversion"/>
  </si>
  <si>
    <t>DGET</t>
    <phoneticPr fontId="7" type="noConversion"/>
  </si>
  <si>
    <t>조건에 맞는 자료들의 필드 번호에서 일치하는 값 반환</t>
    <phoneticPr fontId="7" type="noConversion"/>
  </si>
  <si>
    <t>=DPRODUCT(G4:I13,3,K4:K5)</t>
    <phoneticPr fontId="7" type="noConversion"/>
  </si>
  <si>
    <t>=DGET(G4:I13,3,K4:K5)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</si>
</sst>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176" formatCode="_-* #,##0_-;\-* #,##0_-;_-* &quot;-&quot;_-;_-@_-"/>
    <numFmt numFmtId="177" formatCode="#,##0_ "/>
    <numFmt numFmtId="178" formatCode="mm&quot;월&quot;\ dd&quot;일&quot;"/>
    <numFmt numFmtId="179" formatCode="_-* #,##0.0_-;\-* #,##0.0_-;_-* &quot;-&quot;_-;_-@_-"/>
    <numFmt numFmtId="180" formatCode="_-* #,##0.00_-;\-* #,##0.00_-;_-* &quot;-&quot;_-;_-@_-"/>
    <numFmt numFmtId="181" formatCode="0_);[Red]\(0\)"/>
    <numFmt numFmtId="182" formatCode="0_ "/>
    <numFmt numFmtId="183" formatCode="0.0"/>
    <numFmt numFmtId="184" formatCode="0.0%"/>
    <numFmt numFmtId="185" formatCode="&quot;₩&quot;#,##0;[Red]\-&quot;₩&quot;#,##0"/>
  </numFmts>
  <fonts count="16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rgb="FFFF000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1"/>
      <name val="Malgun Gothic"/>
      <family val="2"/>
      <charset val="129"/>
    </font>
    <font>
      <b/>
      <sz val="11"/>
      <color theme="1"/>
      <name val="Malgun Gothic"/>
      <family val="2"/>
      <charset val="129"/>
    </font>
    <font>
      <b/>
      <u/>
      <sz val="11"/>
      <color theme="1"/>
      <name val="Malgun Gothic"/>
      <family val="2"/>
      <charset val="129"/>
    </font>
    <font>
      <sz val="11"/>
      <color theme="1"/>
      <name val="맑은 고딕"/>
      <family val="3"/>
      <charset val="129"/>
      <scheme val="minor"/>
    </font>
    <font>
      <sz val="12"/>
      <color rgb="FF00B0F0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0" borderId="0" xfId="3">
      <alignment vertical="center"/>
    </xf>
    <xf numFmtId="0" fontId="2" fillId="3" borderId="0" xfId="3" applyFill="1">
      <alignment vertical="center"/>
    </xf>
    <xf numFmtId="0" fontId="2" fillId="3" borderId="6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8" xfId="3" applyFill="1" applyBorder="1" applyAlignment="1">
      <alignment horizontal="center" vertical="center"/>
    </xf>
    <xf numFmtId="0" fontId="2" fillId="0" borderId="9" xfId="3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1" xfId="3" quotePrefix="1" applyBorder="1" applyAlignment="1">
      <alignment horizontal="center" vertical="center"/>
    </xf>
    <xf numFmtId="0" fontId="2" fillId="0" borderId="10" xfId="3" applyBorder="1" applyAlignment="1">
      <alignment horizontal="center" vertical="center"/>
    </xf>
    <xf numFmtId="0" fontId="2" fillId="0" borderId="12" xfId="3" quotePrefix="1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2" fillId="0" borderId="6" xfId="3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0" fontId="2" fillId="0" borderId="8" xfId="3" applyBorder="1" applyAlignment="1">
      <alignment horizontal="center" vertical="center"/>
    </xf>
    <xf numFmtId="0" fontId="2" fillId="0" borderId="12" xfId="3" applyBorder="1">
      <alignment vertical="center"/>
    </xf>
    <xf numFmtId="0" fontId="2" fillId="0" borderId="13" xfId="3" applyBorder="1">
      <alignment vertical="center"/>
    </xf>
    <xf numFmtId="0" fontId="2" fillId="3" borderId="14" xfId="3" applyFill="1" applyBorder="1" applyAlignment="1">
      <alignment horizontal="center" vertical="center"/>
    </xf>
    <xf numFmtId="9" fontId="2" fillId="0" borderId="15" xfId="3" applyNumberFormat="1" applyBorder="1" applyAlignment="1">
      <alignment horizontal="center" vertical="center"/>
    </xf>
    <xf numFmtId="0" fontId="2" fillId="3" borderId="16" xfId="3" applyFill="1" applyBorder="1" applyAlignment="1">
      <alignment horizontal="center" vertical="center"/>
    </xf>
    <xf numFmtId="0" fontId="2" fillId="3" borderId="17" xfId="3" applyFill="1" applyBorder="1" applyAlignment="1">
      <alignment horizontal="center" vertical="center"/>
    </xf>
    <xf numFmtId="0" fontId="2" fillId="3" borderId="18" xfId="3" applyFill="1" applyBorder="1" applyAlignment="1">
      <alignment horizontal="center" vertical="center"/>
    </xf>
    <xf numFmtId="0" fontId="2" fillId="3" borderId="15" xfId="3" applyFill="1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0" fontId="2" fillId="0" borderId="20" xfId="3" applyBorder="1" applyAlignment="1">
      <alignment horizontal="center" vertical="center"/>
    </xf>
    <xf numFmtId="41" fontId="0" fillId="0" borderId="20" xfId="4" applyFont="1" applyBorder="1">
      <alignment vertical="center"/>
    </xf>
    <xf numFmtId="0" fontId="2" fillId="0" borderId="20" xfId="3" applyBorder="1">
      <alignment vertical="center"/>
    </xf>
    <xf numFmtId="0" fontId="2" fillId="0" borderId="21" xfId="3" applyBorder="1">
      <alignment vertical="center"/>
    </xf>
    <xf numFmtId="41" fontId="0" fillId="0" borderId="1" xfId="4" applyFont="1" applyBorder="1">
      <alignment vertical="center"/>
    </xf>
    <xf numFmtId="0" fontId="2" fillId="0" borderId="1" xfId="3" applyBorder="1">
      <alignment vertical="center"/>
    </xf>
    <xf numFmtId="0" fontId="2" fillId="0" borderId="10" xfId="3" applyBorder="1">
      <alignment vertical="center"/>
    </xf>
    <xf numFmtId="0" fontId="2" fillId="0" borderId="22" xfId="3" applyBorder="1" applyAlignment="1">
      <alignment horizontal="center" vertical="center"/>
    </xf>
    <xf numFmtId="0" fontId="2" fillId="0" borderId="23" xfId="3" applyBorder="1" applyAlignment="1">
      <alignment horizontal="center" vertical="center"/>
    </xf>
    <xf numFmtId="41" fontId="0" fillId="0" borderId="23" xfId="4" applyFont="1" applyBorder="1">
      <alignment vertical="center"/>
    </xf>
    <xf numFmtId="0" fontId="2" fillId="0" borderId="23" xfId="3" applyBorder="1">
      <alignment vertical="center"/>
    </xf>
    <xf numFmtId="0" fontId="2" fillId="0" borderId="24" xfId="3" applyBorder="1">
      <alignment vertical="center"/>
    </xf>
    <xf numFmtId="0" fontId="2" fillId="0" borderId="15" xfId="3" applyBorder="1">
      <alignment vertical="center"/>
    </xf>
    <xf numFmtId="0" fontId="0" fillId="0" borderId="1" xfId="0" applyBorder="1">
      <alignment vertical="center"/>
    </xf>
    <xf numFmtId="176" fontId="0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0" fillId="0" borderId="1" xfId="1" applyNumberFormat="1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0" xfId="1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76" fontId="0" fillId="0" borderId="13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4" fontId="9" fillId="0" borderId="9" xfId="0" applyNumberFormat="1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4" borderId="18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2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2" xfId="1" applyFont="1" applyBorder="1" applyAlignment="1">
      <alignment vertical="center"/>
    </xf>
    <xf numFmtId="176" fontId="0" fillId="0" borderId="13" xfId="1" applyFon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2" fillId="0" borderId="1" xfId="1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quotePrefix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4" fillId="0" borderId="0" xfId="3" applyFont="1">
      <alignment vertical="center"/>
    </xf>
    <xf numFmtId="0" fontId="2" fillId="5" borderId="14" xfId="3" applyFill="1" applyBorder="1" applyAlignment="1">
      <alignment horizontal="center" vertical="center"/>
    </xf>
    <xf numFmtId="0" fontId="2" fillId="5" borderId="18" xfId="3" applyFill="1" applyBorder="1" applyAlignment="1">
      <alignment horizontal="center" vertical="center"/>
    </xf>
    <xf numFmtId="0" fontId="2" fillId="5" borderId="15" xfId="3" applyFill="1" applyBorder="1" applyAlignment="1">
      <alignment horizontal="center" vertical="center"/>
    </xf>
    <xf numFmtId="0" fontId="2" fillId="5" borderId="27" xfId="3" applyFill="1" applyBorder="1" applyAlignment="1">
      <alignment horizontal="center" vertical="center"/>
    </xf>
    <xf numFmtId="0" fontId="2" fillId="6" borderId="19" xfId="3" applyFill="1" applyBorder="1">
      <alignment vertical="center"/>
    </xf>
    <xf numFmtId="0" fontId="2" fillId="0" borderId="20" xfId="3" quotePrefix="1" applyBorder="1">
      <alignment vertical="center"/>
    </xf>
    <xf numFmtId="0" fontId="2" fillId="0" borderId="21" xfId="3" applyBorder="1" applyAlignment="1">
      <alignment horizontal="center" vertical="center"/>
    </xf>
    <xf numFmtId="0" fontId="2" fillId="0" borderId="35" xfId="3" applyBorder="1" applyAlignment="1">
      <alignment horizontal="center" vertical="center"/>
    </xf>
    <xf numFmtId="0" fontId="2" fillId="6" borderId="9" xfId="3" applyFill="1" applyBorder="1">
      <alignment vertical="center"/>
    </xf>
    <xf numFmtId="0" fontId="2" fillId="0" borderId="1" xfId="3" quotePrefix="1" applyBorder="1">
      <alignment vertical="center"/>
    </xf>
    <xf numFmtId="0" fontId="2" fillId="0" borderId="9" xfId="3" applyBorder="1">
      <alignment vertical="center"/>
    </xf>
    <xf numFmtId="0" fontId="13" fillId="0" borderId="0" xfId="3" applyFont="1" applyAlignment="1">
      <alignment horizontal="center" vertical="center"/>
    </xf>
    <xf numFmtId="179" fontId="0" fillId="0" borderId="9" xfId="1" applyNumberFormat="1" applyFont="1" applyBorder="1" applyAlignment="1">
      <alignment vertical="center"/>
    </xf>
    <xf numFmtId="179" fontId="0" fillId="0" borderId="1" xfId="1" applyNumberFormat="1" applyFont="1" applyBorder="1" applyAlignment="1">
      <alignment vertical="center"/>
    </xf>
    <xf numFmtId="180" fontId="0" fillId="0" borderId="10" xfId="0" applyNumberFormat="1" applyBorder="1">
      <alignment vertical="center"/>
    </xf>
    <xf numFmtId="176" fontId="0" fillId="0" borderId="9" xfId="1" applyFont="1" applyBorder="1" applyAlignment="1">
      <alignment vertical="center"/>
    </xf>
    <xf numFmtId="181" fontId="0" fillId="0" borderId="9" xfId="1" applyNumberFormat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180" fontId="0" fillId="0" borderId="13" xfId="0" applyNumberForma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176" fontId="0" fillId="0" borderId="10" xfId="1" applyFont="1" applyBorder="1">
      <alignment vertical="center"/>
    </xf>
    <xf numFmtId="176" fontId="0" fillId="0" borderId="12" xfId="1" applyFont="1" applyBorder="1">
      <alignment vertical="center"/>
    </xf>
    <xf numFmtId="176" fontId="0" fillId="0" borderId="13" xfId="1" applyFont="1" applyBorder="1">
      <alignment vertical="center"/>
    </xf>
    <xf numFmtId="176" fontId="0" fillId="0" borderId="9" xfId="1" applyFont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182" fontId="0" fillId="0" borderId="9" xfId="0" applyNumberFormat="1" applyBorder="1" applyAlignment="1">
      <alignment horizontal="left" vertical="center"/>
    </xf>
    <xf numFmtId="176" fontId="0" fillId="0" borderId="11" xfId="1" quotePrefix="1" applyFont="1" applyBorder="1" applyAlignment="1">
      <alignment horizontal="left" vertical="center"/>
    </xf>
    <xf numFmtId="176" fontId="0" fillId="0" borderId="12" xfId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25" xfId="1" applyFont="1" applyBorder="1" applyAlignment="1">
      <alignment horizontal="center" vertical="center"/>
    </xf>
    <xf numFmtId="176" fontId="0" fillId="0" borderId="40" xfId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1" applyNumberFormat="1" applyFont="1" applyBorder="1">
      <alignment vertical="center"/>
    </xf>
    <xf numFmtId="0" fontId="0" fillId="0" borderId="12" xfId="1" applyNumberFormat="1" applyFont="1" applyBorder="1">
      <alignment vertical="center"/>
    </xf>
    <xf numFmtId="3" fontId="0" fillId="0" borderId="0" xfId="0" applyNumberFormat="1">
      <alignment vertical="center"/>
    </xf>
    <xf numFmtId="176" fontId="0" fillId="0" borderId="9" xfId="1" applyFont="1" applyBorder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176" fontId="0" fillId="0" borderId="11" xfId="1" applyFont="1" applyBorder="1">
      <alignment vertical="center"/>
    </xf>
    <xf numFmtId="180" fontId="0" fillId="0" borderId="10" xfId="1" applyNumberFormat="1" applyFont="1" applyBorder="1">
      <alignment vertical="center"/>
    </xf>
    <xf numFmtId="181" fontId="0" fillId="0" borderId="9" xfId="1" applyNumberFormat="1" applyFont="1" applyBorder="1">
      <alignment vertical="center"/>
    </xf>
    <xf numFmtId="180" fontId="0" fillId="0" borderId="13" xfId="1" applyNumberFormat="1" applyFont="1" applyBorder="1">
      <alignment vertical="center"/>
    </xf>
    <xf numFmtId="180" fontId="0" fillId="0" borderId="10" xfId="0" applyNumberFormat="1" applyBorder="1" applyAlignment="1">
      <alignment horizontal="center" vertical="center"/>
    </xf>
    <xf numFmtId="180" fontId="0" fillId="0" borderId="13" xfId="0" applyNumberFormat="1" applyBorder="1" applyAlignment="1">
      <alignment horizontal="center" vertical="center"/>
    </xf>
    <xf numFmtId="38" fontId="0" fillId="0" borderId="9" xfId="1" applyNumberFormat="1" applyFont="1" applyBorder="1" applyAlignment="1">
      <alignment vertical="center"/>
    </xf>
    <xf numFmtId="2" fontId="0" fillId="0" borderId="10" xfId="0" applyNumberFormat="1" applyBorder="1">
      <alignment vertical="center"/>
    </xf>
    <xf numFmtId="181" fontId="0" fillId="0" borderId="9" xfId="0" applyNumberFormat="1" applyBorder="1">
      <alignment vertical="center"/>
    </xf>
    <xf numFmtId="2" fontId="0" fillId="0" borderId="13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183" fontId="0" fillId="0" borderId="1" xfId="0" applyNumberFormat="1" applyBorder="1">
      <alignment vertical="center"/>
    </xf>
    <xf numFmtId="0" fontId="0" fillId="0" borderId="9" xfId="0" quotePrefix="1" applyBorder="1">
      <alignment vertical="center"/>
    </xf>
    <xf numFmtId="0" fontId="0" fillId="0" borderId="11" xfId="0" quotePrefix="1" applyBorder="1">
      <alignment vertical="center"/>
    </xf>
    <xf numFmtId="9" fontId="0" fillId="0" borderId="1" xfId="2" applyFon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8" xfId="3" applyFill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2" fillId="0" borderId="10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2" fillId="3" borderId="14" xfId="3" applyFill="1" applyBorder="1" applyAlignment="1">
      <alignment horizontal="center" vertical="center"/>
    </xf>
    <xf numFmtId="0" fontId="2" fillId="3" borderId="18" xfId="3" applyFill="1" applyBorder="1" applyAlignment="1">
      <alignment horizontal="center" vertical="center"/>
    </xf>
    <xf numFmtId="0" fontId="2" fillId="0" borderId="1" xfId="3" applyBorder="1" applyAlignment="1">
      <alignment horizontal="left" vertical="center"/>
    </xf>
    <xf numFmtId="0" fontId="2" fillId="0" borderId="10" xfId="3" applyBorder="1" applyAlignment="1">
      <alignment horizontal="left" vertical="center"/>
    </xf>
    <xf numFmtId="0" fontId="2" fillId="0" borderId="12" xfId="3" applyBorder="1" applyAlignment="1">
      <alignment horizontal="left" vertical="center"/>
    </xf>
    <xf numFmtId="0" fontId="2" fillId="0" borderId="13" xfId="3" applyBorder="1" applyAlignment="1">
      <alignment horizontal="left" vertical="center"/>
    </xf>
    <xf numFmtId="0" fontId="2" fillId="0" borderId="9" xfId="3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4" fillId="0" borderId="3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2" fillId="0" borderId="0" xfId="3" applyAlignment="1">
      <alignment horizontal="center" vertical="center"/>
    </xf>
    <xf numFmtId="184" fontId="0" fillId="0" borderId="1" xfId="2" applyNumberFormat="1" applyFont="1" applyBorder="1">
      <alignment vertical="center"/>
    </xf>
    <xf numFmtId="181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85" fontId="0" fillId="0" borderId="1" xfId="0" applyNumberFormat="1" applyBorder="1">
      <alignment vertical="center"/>
    </xf>
    <xf numFmtId="9" fontId="0" fillId="0" borderId="1" xfId="2" applyFont="1" applyBorder="1">
      <alignment vertical="center"/>
    </xf>
    <xf numFmtId="177" fontId="0" fillId="0" borderId="1" xfId="1" applyNumberFormat="1" applyFont="1" applyBorder="1">
      <alignment vertical="center"/>
    </xf>
    <xf numFmtId="9" fontId="0" fillId="0" borderId="0" xfId="2" applyFont="1">
      <alignment vertical="center"/>
    </xf>
    <xf numFmtId="176" fontId="0" fillId="0" borderId="0" xfId="1" applyFont="1">
      <alignment vertical="center"/>
    </xf>
    <xf numFmtId="185" fontId="0" fillId="0" borderId="1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1" xfId="0" quotePrefix="1" applyBorder="1">
      <alignment vertical="center"/>
    </xf>
    <xf numFmtId="14" fontId="0" fillId="0" borderId="9" xfId="0" applyNumberFormat="1" applyBorder="1">
      <alignment vertical="center"/>
    </xf>
    <xf numFmtId="14" fontId="0" fillId="0" borderId="11" xfId="0" applyNumberFormat="1" applyBorder="1">
      <alignment vertical="center"/>
    </xf>
    <xf numFmtId="21" fontId="0" fillId="0" borderId="11" xfId="0" applyNumberFormat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1" fillId="0" borderId="12" xfId="3" quotePrefix="1" applyFont="1" applyBorder="1">
      <alignment vertical="center"/>
    </xf>
    <xf numFmtId="0" fontId="1" fillId="0" borderId="1" xfId="3" applyFont="1" applyBorder="1">
      <alignment vertical="center"/>
    </xf>
    <xf numFmtId="0" fontId="1" fillId="0" borderId="1" xfId="3" quotePrefix="1" applyFont="1" applyBorder="1">
      <alignment vertical="center"/>
    </xf>
    <xf numFmtId="0" fontId="2" fillId="0" borderId="22" xfId="3" applyBorder="1">
      <alignment vertical="center"/>
    </xf>
    <xf numFmtId="0" fontId="2" fillId="0" borderId="23" xfId="3" quotePrefix="1" applyBorder="1">
      <alignment vertical="center"/>
    </xf>
    <xf numFmtId="0" fontId="2" fillId="0" borderId="7" xfId="3" applyBorder="1">
      <alignment vertical="center"/>
    </xf>
    <xf numFmtId="0" fontId="2" fillId="0" borderId="7" xfId="3" quotePrefix="1" applyBorder="1">
      <alignment vertical="center"/>
    </xf>
    <xf numFmtId="0" fontId="2" fillId="0" borderId="8" xfId="3" applyBorder="1">
      <alignment vertical="center"/>
    </xf>
    <xf numFmtId="0" fontId="1" fillId="0" borderId="12" xfId="3" applyFont="1" applyBorder="1">
      <alignment vertical="center"/>
    </xf>
    <xf numFmtId="0" fontId="2" fillId="7" borderId="6" xfId="3" applyFill="1" applyBorder="1">
      <alignment vertical="center"/>
    </xf>
    <xf numFmtId="0" fontId="2" fillId="7" borderId="9" xfId="3" applyFill="1" applyBorder="1">
      <alignment vertical="center"/>
    </xf>
    <xf numFmtId="0" fontId="1" fillId="7" borderId="9" xfId="3" applyFont="1" applyFill="1" applyBorder="1">
      <alignment vertical="center"/>
    </xf>
    <xf numFmtId="0" fontId="1" fillId="7" borderId="11" xfId="3" applyFont="1" applyFill="1" applyBorder="1">
      <alignment vertical="center"/>
    </xf>
    <xf numFmtId="0" fontId="6" fillId="7" borderId="0" xfId="0" applyFont="1" applyFill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6" fillId="7" borderId="0" xfId="0" applyFont="1" applyFill="1" applyAlignment="1">
      <alignment horizontal="left" vertical="center"/>
    </xf>
    <xf numFmtId="0" fontId="10" fillId="7" borderId="0" xfId="0" applyFont="1" applyFill="1">
      <alignment vertical="center"/>
    </xf>
    <xf numFmtId="0" fontId="6" fillId="7" borderId="31" xfId="0" applyFont="1" applyFill="1" applyBorder="1" applyAlignment="1">
      <alignment horizontal="center" vertical="center"/>
    </xf>
  </cellXfs>
  <cellStyles count="5">
    <cellStyle name="백분율" xfId="2" builtinId="5"/>
    <cellStyle name="쉼표 [0]" xfId="1" builtinId="6"/>
    <cellStyle name="쉼표 [0] 2" xfId="4" xr:uid="{417D94EE-1FB7-4F40-A85A-CEE80A72126D}"/>
    <cellStyle name="표준" xfId="0" builtinId="0"/>
    <cellStyle name="표준 2" xfId="3" xr:uid="{FDF1FF90-516A-5649-B098-27591CFC3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23</xdr:row>
      <xdr:rowOff>203200</xdr:rowOff>
    </xdr:from>
    <xdr:to>
      <xdr:col>8</xdr:col>
      <xdr:colOff>101600</xdr:colOff>
      <xdr:row>29</xdr:row>
      <xdr:rowOff>139700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CADE1E0-62A4-C6AC-B52F-A877AE865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5168900"/>
          <a:ext cx="4978400" cy="12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A460-3C6C-B34E-B6E6-B962D6C8CBBF}">
  <dimension ref="B1:H55"/>
  <sheetViews>
    <sheetView zoomScale="200" zoomScaleNormal="200" workbookViewId="0">
      <selection activeCell="D9" sqref="D9"/>
    </sheetView>
  </sheetViews>
  <sheetFormatPr baseColWidth="10" defaultColWidth="13.5" defaultRowHeight="18"/>
  <cols>
    <col min="1" max="1" width="2" style="6" customWidth="1"/>
    <col min="2" max="2" width="13.5" style="6"/>
    <col min="3" max="3" width="15" style="6" bestFit="1" customWidth="1"/>
    <col min="4" max="16384" width="13.5" style="6"/>
  </cols>
  <sheetData>
    <row r="1" spans="2:8" ht="19" thickBot="1">
      <c r="B1" s="193" t="s">
        <v>34</v>
      </c>
      <c r="C1" s="194"/>
      <c r="D1" s="194"/>
      <c r="E1" s="194"/>
      <c r="F1" s="194"/>
      <c r="G1" s="194"/>
      <c r="H1" s="195"/>
    </row>
    <row r="2" spans="2:8" ht="5" customHeight="1" thickBot="1">
      <c r="B2" s="7"/>
      <c r="C2" s="7"/>
      <c r="D2" s="7"/>
      <c r="E2" s="7"/>
      <c r="F2" s="7"/>
      <c r="G2" s="7"/>
      <c r="H2" s="7"/>
    </row>
    <row r="3" spans="2:8">
      <c r="B3" s="8" t="s">
        <v>35</v>
      </c>
      <c r="C3" s="179" t="s">
        <v>36</v>
      </c>
      <c r="D3" s="179"/>
      <c r="E3" s="179" t="s">
        <v>37</v>
      </c>
      <c r="F3" s="179"/>
      <c r="G3" s="179"/>
      <c r="H3" s="180"/>
    </row>
    <row r="4" spans="2:8">
      <c r="B4" s="11" t="s">
        <v>38</v>
      </c>
      <c r="C4" s="181" t="s">
        <v>39</v>
      </c>
      <c r="D4" s="181"/>
      <c r="E4" s="187" t="s">
        <v>40</v>
      </c>
      <c r="F4" s="187"/>
      <c r="G4" s="187"/>
      <c r="H4" s="188"/>
    </row>
    <row r="5" spans="2:8">
      <c r="B5" s="11" t="s">
        <v>41</v>
      </c>
      <c r="C5" s="181" t="s">
        <v>42</v>
      </c>
      <c r="D5" s="181"/>
      <c r="E5" s="187" t="s">
        <v>43</v>
      </c>
      <c r="F5" s="187"/>
      <c r="G5" s="187"/>
      <c r="H5" s="188"/>
    </row>
    <row r="6" spans="2:8">
      <c r="B6" s="11" t="s">
        <v>44</v>
      </c>
      <c r="C6" s="181" t="s">
        <v>45</v>
      </c>
      <c r="D6" s="181"/>
      <c r="E6" s="187" t="s">
        <v>46</v>
      </c>
      <c r="F6" s="187"/>
      <c r="G6" s="187"/>
      <c r="H6" s="188"/>
    </row>
    <row r="7" spans="2:8" ht="19" thickBot="1">
      <c r="B7" s="13" t="s">
        <v>47</v>
      </c>
      <c r="C7" s="183" t="s">
        <v>48</v>
      </c>
      <c r="D7" s="183"/>
      <c r="E7" s="189" t="s">
        <v>49</v>
      </c>
      <c r="F7" s="189"/>
      <c r="G7" s="189"/>
      <c r="H7" s="190"/>
    </row>
    <row r="9" spans="2:8" ht="19" thickBot="1">
      <c r="B9" s="15" t="s">
        <v>50</v>
      </c>
    </row>
    <row r="10" spans="2:8">
      <c r="B10" s="8" t="s">
        <v>44</v>
      </c>
      <c r="C10" s="9" t="s">
        <v>51</v>
      </c>
      <c r="D10" s="9" t="s">
        <v>52</v>
      </c>
      <c r="E10" s="9" t="s">
        <v>53</v>
      </c>
      <c r="F10" s="9" t="s">
        <v>54</v>
      </c>
      <c r="G10" s="10" t="s">
        <v>55</v>
      </c>
    </row>
    <row r="11" spans="2:8">
      <c r="B11" s="11" t="s">
        <v>56</v>
      </c>
      <c r="C11" s="12" t="s">
        <v>57</v>
      </c>
      <c r="D11" s="12">
        <v>200</v>
      </c>
      <c r="E11" s="12">
        <v>50</v>
      </c>
      <c r="F11" s="16" t="s">
        <v>58</v>
      </c>
      <c r="G11" s="17"/>
    </row>
    <row r="12" spans="2:8">
      <c r="B12" s="11" t="s">
        <v>59</v>
      </c>
      <c r="C12" s="12" t="s">
        <v>60</v>
      </c>
      <c r="D12" s="12">
        <v>200</v>
      </c>
      <c r="E12" s="12">
        <v>50</v>
      </c>
      <c r="F12" s="16" t="s">
        <v>61</v>
      </c>
      <c r="G12" s="17"/>
    </row>
    <row r="13" spans="2:8">
      <c r="B13" s="11" t="s">
        <v>62</v>
      </c>
      <c r="C13" s="12" t="s">
        <v>63</v>
      </c>
      <c r="D13" s="12">
        <v>200</v>
      </c>
      <c r="E13" s="12">
        <v>50</v>
      </c>
      <c r="F13" s="16" t="s">
        <v>64</v>
      </c>
      <c r="G13" s="17"/>
    </row>
    <row r="14" spans="2:8">
      <c r="B14" s="11" t="s">
        <v>65</v>
      </c>
      <c r="C14" s="12" t="s">
        <v>66</v>
      </c>
      <c r="D14" s="12">
        <v>200</v>
      </c>
      <c r="E14" s="12">
        <v>50</v>
      </c>
      <c r="F14" s="16" t="s">
        <v>67</v>
      </c>
      <c r="G14" s="17"/>
    </row>
    <row r="15" spans="2:8">
      <c r="B15" s="11" t="s">
        <v>68</v>
      </c>
      <c r="C15" s="12" t="s">
        <v>69</v>
      </c>
      <c r="D15" s="12">
        <v>200</v>
      </c>
      <c r="E15" s="12">
        <v>2</v>
      </c>
      <c r="F15" s="16" t="s">
        <v>70</v>
      </c>
      <c r="G15" s="17"/>
    </row>
    <row r="16" spans="2:8" ht="19" thickBot="1">
      <c r="B16" s="13" t="s">
        <v>71</v>
      </c>
      <c r="C16" s="14" t="s">
        <v>72</v>
      </c>
      <c r="D16" s="14">
        <v>200</v>
      </c>
      <c r="E16" s="14"/>
      <c r="F16" s="18" t="s">
        <v>73</v>
      </c>
      <c r="G16" s="19"/>
    </row>
    <row r="18" spans="2:7" ht="19" thickBot="1">
      <c r="B18" s="15" t="s">
        <v>74</v>
      </c>
    </row>
    <row r="19" spans="2:7">
      <c r="B19" s="8" t="s">
        <v>44</v>
      </c>
      <c r="C19" s="9" t="s">
        <v>51</v>
      </c>
      <c r="D19" s="9" t="s">
        <v>52</v>
      </c>
      <c r="E19" s="9" t="s">
        <v>53</v>
      </c>
      <c r="F19" s="9" t="s">
        <v>54</v>
      </c>
      <c r="G19" s="10" t="s">
        <v>55</v>
      </c>
    </row>
    <row r="20" spans="2:7">
      <c r="B20" s="11" t="s">
        <v>75</v>
      </c>
      <c r="C20" s="12" t="s">
        <v>76</v>
      </c>
      <c r="D20" s="12">
        <v>200</v>
      </c>
      <c r="E20" s="12">
        <v>50</v>
      </c>
      <c r="F20" s="16" t="s">
        <v>77</v>
      </c>
      <c r="G20" s="17"/>
    </row>
    <row r="21" spans="2:7">
      <c r="B21" s="11" t="s">
        <v>78</v>
      </c>
      <c r="C21" s="12" t="s">
        <v>79</v>
      </c>
      <c r="D21" s="12">
        <v>200</v>
      </c>
      <c r="E21" s="12">
        <v>50</v>
      </c>
      <c r="F21" s="16" t="s">
        <v>80</v>
      </c>
      <c r="G21" s="17"/>
    </row>
    <row r="22" spans="2:7">
      <c r="B22" s="11" t="s">
        <v>81</v>
      </c>
      <c r="C22" s="12" t="s">
        <v>82</v>
      </c>
      <c r="D22" s="12">
        <v>200</v>
      </c>
      <c r="E22" s="12">
        <v>50</v>
      </c>
      <c r="F22" s="16" t="s">
        <v>83</v>
      </c>
      <c r="G22" s="17"/>
    </row>
    <row r="23" spans="2:7">
      <c r="B23" s="11" t="s">
        <v>84</v>
      </c>
      <c r="C23" s="12" t="s">
        <v>85</v>
      </c>
      <c r="D23" s="12">
        <v>200</v>
      </c>
      <c r="E23" s="12">
        <v>50</v>
      </c>
      <c r="F23" s="16" t="s">
        <v>86</v>
      </c>
      <c r="G23" s="17"/>
    </row>
    <row r="24" spans="2:7">
      <c r="B24" s="11" t="s">
        <v>39</v>
      </c>
      <c r="C24" s="12" t="s">
        <v>87</v>
      </c>
      <c r="D24" s="12">
        <v>200</v>
      </c>
      <c r="E24" s="12">
        <v>50</v>
      </c>
      <c r="F24" s="16" t="s">
        <v>88</v>
      </c>
      <c r="G24" s="17"/>
    </row>
    <row r="25" spans="2:7" ht="19" thickBot="1">
      <c r="B25" s="13" t="s">
        <v>89</v>
      </c>
      <c r="C25" s="14" t="s">
        <v>90</v>
      </c>
      <c r="D25" s="14">
        <v>200</v>
      </c>
      <c r="E25" s="14">
        <v>50</v>
      </c>
      <c r="F25" s="18" t="s">
        <v>91</v>
      </c>
      <c r="G25" s="19"/>
    </row>
    <row r="27" spans="2:7" ht="19" thickBot="1">
      <c r="B27" s="15" t="s">
        <v>92</v>
      </c>
    </row>
    <row r="28" spans="2:7">
      <c r="B28" s="8" t="s">
        <v>44</v>
      </c>
      <c r="C28" s="9" t="s">
        <v>51</v>
      </c>
      <c r="D28" s="9" t="s">
        <v>52</v>
      </c>
      <c r="E28" s="9" t="s">
        <v>53</v>
      </c>
      <c r="F28" s="9" t="s">
        <v>54</v>
      </c>
      <c r="G28" s="10" t="s">
        <v>55</v>
      </c>
    </row>
    <row r="29" spans="2:7">
      <c r="B29" s="191" t="s">
        <v>93</v>
      </c>
      <c r="C29" s="181" t="s">
        <v>94</v>
      </c>
      <c r="D29" s="12" t="s">
        <v>95</v>
      </c>
      <c r="E29" s="12" t="s">
        <v>96</v>
      </c>
      <c r="F29" s="16" t="s">
        <v>97</v>
      </c>
      <c r="G29" s="17"/>
    </row>
    <row r="30" spans="2:7" ht="19" thickBot="1">
      <c r="B30" s="192"/>
      <c r="C30" s="183"/>
      <c r="D30" s="14">
        <v>5000</v>
      </c>
      <c r="E30" s="14" t="s">
        <v>98</v>
      </c>
      <c r="F30" s="18" t="s">
        <v>99</v>
      </c>
      <c r="G30" s="19"/>
    </row>
    <row r="32" spans="2:7" ht="19" thickBot="1">
      <c r="B32" s="6" t="s">
        <v>100</v>
      </c>
    </row>
    <row r="33" spans="2:8">
      <c r="B33" s="8" t="s">
        <v>44</v>
      </c>
      <c r="C33" s="9" t="s">
        <v>101</v>
      </c>
      <c r="D33" s="179" t="s">
        <v>37</v>
      </c>
      <c r="E33" s="179"/>
      <c r="F33" s="179"/>
      <c r="G33" s="180"/>
    </row>
    <row r="34" spans="2:8">
      <c r="B34" s="11" t="s">
        <v>102</v>
      </c>
      <c r="C34" s="12" t="s">
        <v>103</v>
      </c>
      <c r="D34" s="181" t="s">
        <v>104</v>
      </c>
      <c r="E34" s="181"/>
      <c r="F34" s="181"/>
      <c r="G34" s="182"/>
    </row>
    <row r="35" spans="2:8">
      <c r="B35" s="11" t="s">
        <v>105</v>
      </c>
      <c r="C35" s="12" t="s">
        <v>106</v>
      </c>
      <c r="D35" s="181" t="s">
        <v>107</v>
      </c>
      <c r="E35" s="181"/>
      <c r="F35" s="181"/>
      <c r="G35" s="182"/>
    </row>
    <row r="36" spans="2:8" ht="19" thickBot="1">
      <c r="B36" s="13" t="s">
        <v>108</v>
      </c>
      <c r="C36" s="14" t="s">
        <v>109</v>
      </c>
      <c r="D36" s="183" t="s">
        <v>110</v>
      </c>
      <c r="E36" s="183"/>
      <c r="F36" s="183"/>
      <c r="G36" s="184"/>
    </row>
    <row r="37" spans="2:8" ht="19" thickBot="1"/>
    <row r="38" spans="2:8">
      <c r="B38" s="8" t="s">
        <v>111</v>
      </c>
      <c r="C38" s="9" t="s">
        <v>112</v>
      </c>
      <c r="D38" s="9" t="s">
        <v>113</v>
      </c>
      <c r="E38" s="179" t="s">
        <v>114</v>
      </c>
      <c r="F38" s="180"/>
      <c r="G38" s="15"/>
    </row>
    <row r="39" spans="2:8" ht="19" thickBot="1">
      <c r="B39" s="13" t="s">
        <v>115</v>
      </c>
      <c r="C39" s="14" t="s">
        <v>116</v>
      </c>
      <c r="D39" s="14" t="s">
        <v>117</v>
      </c>
      <c r="E39" s="14" t="s">
        <v>118</v>
      </c>
      <c r="F39" s="19" t="s">
        <v>119</v>
      </c>
      <c r="G39" s="15"/>
    </row>
    <row r="40" spans="2:8">
      <c r="B40" s="20">
        <v>100</v>
      </c>
      <c r="C40" s="21"/>
      <c r="D40" s="21"/>
      <c r="E40" s="21"/>
      <c r="F40" s="22"/>
      <c r="G40" s="15"/>
    </row>
    <row r="41" spans="2:8">
      <c r="B41" s="11">
        <v>200</v>
      </c>
      <c r="C41" s="12"/>
      <c r="D41" s="12"/>
      <c r="E41" s="12"/>
      <c r="F41" s="17"/>
      <c r="G41" s="15"/>
    </row>
    <row r="42" spans="2:8">
      <c r="B42" s="11">
        <v>300</v>
      </c>
      <c r="C42" s="12"/>
      <c r="D42" s="12"/>
      <c r="E42" s="12"/>
      <c r="F42" s="17"/>
      <c r="G42" s="15"/>
    </row>
    <row r="43" spans="2:8">
      <c r="B43" s="11">
        <v>400</v>
      </c>
      <c r="C43" s="12"/>
      <c r="D43" s="12"/>
      <c r="E43" s="12"/>
      <c r="F43" s="17"/>
      <c r="G43" s="15"/>
    </row>
    <row r="44" spans="2:8" ht="19" thickBot="1">
      <c r="B44" s="13">
        <v>500</v>
      </c>
      <c r="C44" s="23"/>
      <c r="D44" s="23"/>
      <c r="E44" s="23"/>
      <c r="F44" s="24"/>
    </row>
    <row r="46" spans="2:8" ht="19" thickBot="1"/>
    <row r="47" spans="2:8" ht="19" thickBot="1">
      <c r="B47" s="25" t="s">
        <v>120</v>
      </c>
      <c r="C47" s="26">
        <v>0.2</v>
      </c>
    </row>
    <row r="48" spans="2:8" ht="19" thickBot="1">
      <c r="B48" s="27" t="s">
        <v>121</v>
      </c>
      <c r="C48" s="28" t="s">
        <v>122</v>
      </c>
      <c r="D48" s="29" t="s">
        <v>123</v>
      </c>
      <c r="E48" s="29" t="s">
        <v>124</v>
      </c>
      <c r="F48" s="29" t="s">
        <v>125</v>
      </c>
      <c r="G48" s="29" t="s">
        <v>126</v>
      </c>
      <c r="H48" s="30" t="s">
        <v>127</v>
      </c>
    </row>
    <row r="49" spans="2:8">
      <c r="B49" s="31" t="s">
        <v>128</v>
      </c>
      <c r="C49" s="32" t="s">
        <v>129</v>
      </c>
      <c r="D49" s="33">
        <v>450000</v>
      </c>
      <c r="E49" s="33">
        <v>10</v>
      </c>
      <c r="F49" s="34"/>
      <c r="G49" s="34"/>
      <c r="H49" s="35"/>
    </row>
    <row r="50" spans="2:8">
      <c r="B50" s="11" t="s">
        <v>130</v>
      </c>
      <c r="C50" s="12" t="s">
        <v>129</v>
      </c>
      <c r="D50" s="36">
        <v>890000</v>
      </c>
      <c r="E50" s="36">
        <v>5</v>
      </c>
      <c r="F50" s="37"/>
      <c r="G50" s="37"/>
      <c r="H50" s="38"/>
    </row>
    <row r="51" spans="2:8">
      <c r="B51" s="11" t="s">
        <v>131</v>
      </c>
      <c r="C51" s="12" t="s">
        <v>129</v>
      </c>
      <c r="D51" s="36">
        <v>140000</v>
      </c>
      <c r="E51" s="36">
        <v>8</v>
      </c>
      <c r="F51" s="37"/>
      <c r="G51" s="37"/>
      <c r="H51" s="38"/>
    </row>
    <row r="52" spans="2:8">
      <c r="B52" s="11" t="s">
        <v>132</v>
      </c>
      <c r="C52" s="12" t="s">
        <v>129</v>
      </c>
      <c r="D52" s="36">
        <v>85000</v>
      </c>
      <c r="E52" s="36">
        <v>30</v>
      </c>
      <c r="F52" s="37"/>
      <c r="G52" s="37"/>
      <c r="H52" s="38"/>
    </row>
    <row r="53" spans="2:8">
      <c r="B53" s="11" t="s">
        <v>133</v>
      </c>
      <c r="C53" s="12" t="s">
        <v>129</v>
      </c>
      <c r="D53" s="36">
        <v>28000</v>
      </c>
      <c r="E53" s="36">
        <v>150</v>
      </c>
      <c r="F53" s="37"/>
      <c r="G53" s="37"/>
      <c r="H53" s="38"/>
    </row>
    <row r="54" spans="2:8" ht="19" thickBot="1">
      <c r="B54" s="39" t="s">
        <v>134</v>
      </c>
      <c r="C54" s="40" t="s">
        <v>135</v>
      </c>
      <c r="D54" s="41">
        <v>8500</v>
      </c>
      <c r="E54" s="41">
        <v>300</v>
      </c>
      <c r="F54" s="42"/>
      <c r="G54" s="42"/>
      <c r="H54" s="43"/>
    </row>
    <row r="55" spans="2:8" ht="19" thickBot="1">
      <c r="B55" s="185" t="s">
        <v>136</v>
      </c>
      <c r="C55" s="186"/>
      <c r="D55" s="186"/>
      <c r="E55" s="186"/>
      <c r="F55" s="186"/>
      <c r="G55" s="186"/>
      <c r="H55" s="44"/>
    </row>
  </sheetData>
  <mergeCells count="19">
    <mergeCell ref="C5:D5"/>
    <mergeCell ref="E5:H5"/>
    <mergeCell ref="B1:H1"/>
    <mergeCell ref="C3:D3"/>
    <mergeCell ref="E3:H3"/>
    <mergeCell ref="C4:D4"/>
    <mergeCell ref="E4:H4"/>
    <mergeCell ref="B55:G55"/>
    <mergeCell ref="C6:D6"/>
    <mergeCell ref="E6:H6"/>
    <mergeCell ref="C7:D7"/>
    <mergeCell ref="E7:H7"/>
    <mergeCell ref="B29:B30"/>
    <mergeCell ref="C29:C30"/>
    <mergeCell ref="D33:G33"/>
    <mergeCell ref="D34:G34"/>
    <mergeCell ref="D35:G35"/>
    <mergeCell ref="D36:G36"/>
    <mergeCell ref="E38:F38"/>
  </mergeCells>
  <phoneticPr fontId="7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A0D0-AA79-214C-A73A-A5945F42625B}">
  <dimension ref="A1:P119"/>
  <sheetViews>
    <sheetView topLeftCell="A115" workbookViewId="0">
      <selection activeCell="E16" sqref="E16"/>
    </sheetView>
  </sheetViews>
  <sheetFormatPr baseColWidth="10" defaultRowHeight="17"/>
  <cols>
    <col min="1" max="1" width="15.6640625" customWidth="1"/>
    <col min="2" max="2" width="13.6640625" customWidth="1"/>
    <col min="5" max="5" width="15.5" customWidth="1"/>
  </cols>
  <sheetData>
    <row r="1" spans="1:16">
      <c r="A1" s="197" t="s">
        <v>363</v>
      </c>
      <c r="B1" s="197"/>
      <c r="C1" s="197"/>
      <c r="G1" s="197" t="s">
        <v>366</v>
      </c>
      <c r="H1" s="197"/>
      <c r="I1" s="197"/>
      <c r="N1" s="248" t="s">
        <v>621</v>
      </c>
      <c r="O1" s="248"/>
      <c r="P1" s="248"/>
    </row>
    <row r="2" spans="1:16">
      <c r="A2" s="2" t="s">
        <v>347</v>
      </c>
      <c r="B2" s="2" t="s">
        <v>348</v>
      </c>
      <c r="C2" s="3" t="s">
        <v>349</v>
      </c>
      <c r="G2" s="2" t="s">
        <v>141</v>
      </c>
      <c r="H2" s="2" t="s">
        <v>348</v>
      </c>
      <c r="I2" s="3" t="s">
        <v>364</v>
      </c>
      <c r="N2" s="2" t="s">
        <v>347</v>
      </c>
      <c r="O2" s="2" t="s">
        <v>348</v>
      </c>
      <c r="P2" s="3" t="s">
        <v>349</v>
      </c>
    </row>
    <row r="3" spans="1:16">
      <c r="A3" s="2" t="s">
        <v>350</v>
      </c>
      <c r="B3" s="2" t="s">
        <v>351</v>
      </c>
      <c r="C3" s="49"/>
      <c r="G3" s="2" t="s">
        <v>350</v>
      </c>
      <c r="H3" s="2" t="s">
        <v>359</v>
      </c>
      <c r="I3" s="4"/>
      <c r="N3" s="2" t="s">
        <v>350</v>
      </c>
      <c r="O3" s="2" t="s">
        <v>351</v>
      </c>
      <c r="P3" s="49"/>
    </row>
    <row r="4" spans="1:16">
      <c r="A4" s="2" t="s">
        <v>352</v>
      </c>
      <c r="B4" s="2" t="s">
        <v>353</v>
      </c>
      <c r="C4" s="49"/>
      <c r="G4" s="2" t="s">
        <v>352</v>
      </c>
      <c r="H4" s="2" t="s">
        <v>353</v>
      </c>
      <c r="I4" s="4"/>
      <c r="N4" s="2" t="s">
        <v>352</v>
      </c>
      <c r="O4" s="2" t="s">
        <v>353</v>
      </c>
      <c r="P4" s="49"/>
    </row>
    <row r="5" spans="1:16">
      <c r="A5" s="2" t="s">
        <v>354</v>
      </c>
      <c r="B5" s="2" t="s">
        <v>355</v>
      </c>
      <c r="C5" s="49"/>
      <c r="G5" s="2" t="s">
        <v>354</v>
      </c>
      <c r="H5" s="2" t="s">
        <v>351</v>
      </c>
      <c r="I5" s="4"/>
      <c r="N5" s="2" t="s">
        <v>354</v>
      </c>
      <c r="O5" s="2" t="s">
        <v>355</v>
      </c>
      <c r="P5" s="49"/>
    </row>
    <row r="6" spans="1:16">
      <c r="A6" s="2" t="s">
        <v>356</v>
      </c>
      <c r="B6" s="2" t="s">
        <v>357</v>
      </c>
      <c r="C6" s="49"/>
      <c r="G6" s="2" t="s">
        <v>356</v>
      </c>
      <c r="H6" s="2" t="s">
        <v>357</v>
      </c>
      <c r="I6" s="4"/>
      <c r="N6" s="2" t="s">
        <v>356</v>
      </c>
      <c r="O6" s="2" t="s">
        <v>357</v>
      </c>
      <c r="P6" s="49"/>
    </row>
    <row r="7" spans="1:16">
      <c r="A7" s="2" t="s">
        <v>358</v>
      </c>
      <c r="B7" s="2" t="s">
        <v>359</v>
      </c>
      <c r="C7" s="49"/>
      <c r="G7" s="2" t="s">
        <v>358</v>
      </c>
      <c r="H7" s="2" t="s">
        <v>359</v>
      </c>
      <c r="I7" s="4"/>
      <c r="N7" s="2" t="s">
        <v>358</v>
      </c>
      <c r="O7" s="2" t="s">
        <v>359</v>
      </c>
      <c r="P7" s="49"/>
    </row>
    <row r="9" spans="1:16" ht="18" thickBot="1">
      <c r="A9" s="217" t="s">
        <v>360</v>
      </c>
      <c r="B9" s="217"/>
      <c r="C9" s="217"/>
      <c r="F9" s="215" t="s">
        <v>360</v>
      </c>
      <c r="G9" s="215"/>
      <c r="H9" s="215"/>
      <c r="I9" s="215"/>
      <c r="J9" s="215"/>
      <c r="N9" s="217" t="s">
        <v>360</v>
      </c>
      <c r="O9" s="217"/>
      <c r="P9" s="217"/>
    </row>
    <row r="10" spans="1:16">
      <c r="A10" s="55" t="s">
        <v>348</v>
      </c>
      <c r="B10" s="56" t="s">
        <v>361</v>
      </c>
      <c r="C10" s="73" t="s">
        <v>362</v>
      </c>
      <c r="F10" s="55" t="s">
        <v>348</v>
      </c>
      <c r="G10" s="56" t="s">
        <v>359</v>
      </c>
      <c r="H10" s="56" t="s">
        <v>357</v>
      </c>
      <c r="I10" s="56" t="s">
        <v>351</v>
      </c>
      <c r="J10" s="73" t="s">
        <v>353</v>
      </c>
      <c r="N10" s="55" t="s">
        <v>348</v>
      </c>
      <c r="O10" s="56" t="s">
        <v>361</v>
      </c>
      <c r="P10" s="73" t="s">
        <v>362</v>
      </c>
    </row>
    <row r="11" spans="1:16">
      <c r="A11" s="74" t="s">
        <v>351</v>
      </c>
      <c r="B11" s="106">
        <v>650000</v>
      </c>
      <c r="C11" s="107">
        <v>5500</v>
      </c>
      <c r="F11" s="74" t="s">
        <v>361</v>
      </c>
      <c r="G11" s="106">
        <v>500000</v>
      </c>
      <c r="H11" s="106">
        <v>600000</v>
      </c>
      <c r="I11" s="106">
        <v>650000</v>
      </c>
      <c r="J11" s="107">
        <v>700000</v>
      </c>
      <c r="N11" s="74" t="s">
        <v>351</v>
      </c>
      <c r="O11" s="106">
        <v>650000</v>
      </c>
      <c r="P11" s="107">
        <v>5500</v>
      </c>
    </row>
    <row r="12" spans="1:16" ht="18" thickBot="1">
      <c r="A12" s="74" t="s">
        <v>357</v>
      </c>
      <c r="B12" s="106">
        <v>600000</v>
      </c>
      <c r="C12" s="107">
        <v>4500</v>
      </c>
      <c r="F12" s="84" t="s">
        <v>365</v>
      </c>
      <c r="G12" s="108">
        <v>3500</v>
      </c>
      <c r="H12" s="108">
        <v>4500</v>
      </c>
      <c r="I12" s="108">
        <v>5500</v>
      </c>
      <c r="J12" s="109">
        <v>6000</v>
      </c>
      <c r="N12" s="74" t="s">
        <v>357</v>
      </c>
      <c r="O12" s="106">
        <v>600000</v>
      </c>
      <c r="P12" s="107">
        <v>4500</v>
      </c>
    </row>
    <row r="13" spans="1:16">
      <c r="A13" s="74" t="s">
        <v>353</v>
      </c>
      <c r="B13" s="106">
        <v>700000</v>
      </c>
      <c r="C13" s="107">
        <v>6000</v>
      </c>
      <c r="N13" s="74" t="s">
        <v>353</v>
      </c>
      <c r="O13" s="106">
        <v>700000</v>
      </c>
      <c r="P13" s="107">
        <v>6000</v>
      </c>
    </row>
    <row r="14" spans="1:16" ht="18" thickBot="1">
      <c r="A14" s="84" t="s">
        <v>359</v>
      </c>
      <c r="B14" s="108">
        <v>500000</v>
      </c>
      <c r="C14" s="109">
        <v>3500</v>
      </c>
      <c r="N14" s="84" t="s">
        <v>359</v>
      </c>
      <c r="O14" s="108">
        <v>500000</v>
      </c>
      <c r="P14" s="109">
        <v>3500</v>
      </c>
    </row>
    <row r="20" spans="1:9">
      <c r="A20" s="197" t="s">
        <v>369</v>
      </c>
      <c r="B20" s="197"/>
      <c r="C20" s="197"/>
      <c r="F20" s="197" t="s">
        <v>382</v>
      </c>
      <c r="G20" s="197"/>
      <c r="H20" s="197"/>
      <c r="I20" s="197"/>
    </row>
    <row r="21" spans="1:9">
      <c r="A21" s="2" t="s">
        <v>255</v>
      </c>
      <c r="B21" s="2" t="s">
        <v>256</v>
      </c>
      <c r="C21" s="3" t="s">
        <v>367</v>
      </c>
      <c r="F21" s="2" t="s">
        <v>16</v>
      </c>
      <c r="G21" s="2" t="s">
        <v>18</v>
      </c>
      <c r="H21" s="2" t="s">
        <v>370</v>
      </c>
      <c r="I21" s="111" t="s">
        <v>371</v>
      </c>
    </row>
    <row r="22" spans="1:9">
      <c r="A22" s="110" t="s">
        <v>368</v>
      </c>
      <c r="B22" s="2">
        <v>1</v>
      </c>
      <c r="C22" s="2"/>
      <c r="F22" s="2" t="s">
        <v>350</v>
      </c>
      <c r="G22" s="2">
        <v>2</v>
      </c>
      <c r="H22" s="4">
        <v>2</v>
      </c>
      <c r="I22" s="112"/>
    </row>
    <row r="23" spans="1:9">
      <c r="A23" s="110">
        <v>43847</v>
      </c>
      <c r="B23" s="2">
        <v>2</v>
      </c>
      <c r="C23" s="2"/>
      <c r="F23" s="2" t="s">
        <v>352</v>
      </c>
      <c r="G23" s="2">
        <v>3</v>
      </c>
      <c r="H23" s="4">
        <v>3</v>
      </c>
      <c r="I23" s="112"/>
    </row>
    <row r="24" spans="1:9">
      <c r="A24" s="110">
        <v>43848</v>
      </c>
      <c r="B24" s="2">
        <v>3</v>
      </c>
      <c r="C24" s="2"/>
      <c r="F24" s="2" t="s">
        <v>354</v>
      </c>
      <c r="G24" s="2">
        <v>4</v>
      </c>
      <c r="H24" s="4">
        <v>3</v>
      </c>
      <c r="I24" s="112"/>
    </row>
    <row r="25" spans="1:9">
      <c r="A25" s="110">
        <v>43849</v>
      </c>
      <c r="B25" s="2">
        <v>4</v>
      </c>
      <c r="C25" s="2"/>
      <c r="F25" s="2" t="s">
        <v>356</v>
      </c>
      <c r="G25" s="2">
        <v>1</v>
      </c>
      <c r="H25" s="4">
        <v>3</v>
      </c>
      <c r="I25" s="112"/>
    </row>
    <row r="26" spans="1:9">
      <c r="A26" s="110">
        <v>43850</v>
      </c>
      <c r="B26" s="2">
        <v>5</v>
      </c>
      <c r="C26" s="2"/>
      <c r="F26" s="2" t="s">
        <v>358</v>
      </c>
      <c r="G26" s="2">
        <v>5</v>
      </c>
      <c r="H26" s="4">
        <v>2</v>
      </c>
      <c r="I26" s="112"/>
    </row>
    <row r="27" spans="1:9">
      <c r="A27" s="110">
        <v>43851</v>
      </c>
      <c r="B27" s="2">
        <v>6</v>
      </c>
      <c r="C27" s="2"/>
    </row>
    <row r="28" spans="1:9" ht="18" thickBot="1">
      <c r="A28" s="110">
        <v>43852</v>
      </c>
      <c r="B28" s="2">
        <v>7</v>
      </c>
      <c r="C28" s="2"/>
      <c r="F28" s="215" t="s">
        <v>372</v>
      </c>
      <c r="G28" s="215"/>
      <c r="H28" s="215"/>
      <c r="I28" s="215"/>
    </row>
    <row r="29" spans="1:9">
      <c r="F29" s="55" t="s">
        <v>373</v>
      </c>
      <c r="G29" s="56" t="s">
        <v>374</v>
      </c>
      <c r="H29" s="56" t="s">
        <v>375</v>
      </c>
      <c r="I29" s="73" t="s">
        <v>376</v>
      </c>
    </row>
    <row r="30" spans="1:9">
      <c r="F30" s="74" t="s">
        <v>377</v>
      </c>
      <c r="G30" s="106">
        <v>500000</v>
      </c>
      <c r="H30" s="106">
        <v>520000</v>
      </c>
      <c r="I30" s="107">
        <v>550000</v>
      </c>
    </row>
    <row r="31" spans="1:9">
      <c r="F31" s="74" t="s">
        <v>378</v>
      </c>
      <c r="G31" s="106">
        <v>600000</v>
      </c>
      <c r="H31" s="106">
        <v>620000</v>
      </c>
      <c r="I31" s="107">
        <v>650000</v>
      </c>
    </row>
    <row r="32" spans="1:9">
      <c r="F32" s="74" t="s">
        <v>379</v>
      </c>
      <c r="G32" s="106">
        <v>700000</v>
      </c>
      <c r="H32" s="106">
        <v>720000</v>
      </c>
      <c r="I32" s="107">
        <v>750000</v>
      </c>
    </row>
    <row r="33" spans="1:9">
      <c r="F33" s="74" t="s">
        <v>380</v>
      </c>
      <c r="G33" s="106">
        <v>800000</v>
      </c>
      <c r="H33" s="106">
        <v>820000</v>
      </c>
      <c r="I33" s="107">
        <v>850000</v>
      </c>
    </row>
    <row r="34" spans="1:9" ht="18" thickBot="1">
      <c r="F34" s="84" t="s">
        <v>381</v>
      </c>
      <c r="G34" s="108">
        <v>900000</v>
      </c>
      <c r="H34" s="108">
        <v>920000</v>
      </c>
      <c r="I34" s="109">
        <v>950000</v>
      </c>
    </row>
    <row r="40" spans="1:9">
      <c r="A40" t="s">
        <v>386</v>
      </c>
      <c r="G40" s="249" t="s">
        <v>622</v>
      </c>
      <c r="H40" s="249"/>
    </row>
    <row r="41" spans="1:9">
      <c r="A41" s="2" t="s">
        <v>383</v>
      </c>
      <c r="B41" s="3" t="s">
        <v>384</v>
      </c>
      <c r="G41" s="2" t="s">
        <v>383</v>
      </c>
      <c r="H41" s="3" t="s">
        <v>384</v>
      </c>
    </row>
    <row r="42" spans="1:9">
      <c r="A42" s="2">
        <v>59</v>
      </c>
      <c r="B42" s="2"/>
      <c r="G42" s="2">
        <v>59</v>
      </c>
      <c r="H42" s="2"/>
    </row>
    <row r="43" spans="1:9">
      <c r="A43" s="2">
        <v>80</v>
      </c>
      <c r="B43" s="2"/>
      <c r="G43" s="2">
        <v>71</v>
      </c>
      <c r="H43" s="2"/>
    </row>
    <row r="45" spans="1:9" ht="18" thickBot="1">
      <c r="A45" s="1" t="s">
        <v>385</v>
      </c>
      <c r="B45" t="s">
        <v>387</v>
      </c>
      <c r="G45" s="1" t="s">
        <v>385</v>
      </c>
    </row>
    <row r="46" spans="1:9">
      <c r="A46" s="113">
        <v>56</v>
      </c>
      <c r="B46" s="116" t="s">
        <v>388</v>
      </c>
      <c r="G46" s="113">
        <v>0</v>
      </c>
    </row>
    <row r="47" spans="1:9">
      <c r="A47" s="114">
        <v>60</v>
      </c>
      <c r="B47" t="s">
        <v>389</v>
      </c>
      <c r="G47" s="114">
        <v>40</v>
      </c>
    </row>
    <row r="48" spans="1:9">
      <c r="A48" s="114">
        <v>70</v>
      </c>
      <c r="B48" t="s">
        <v>390</v>
      </c>
      <c r="G48" s="114">
        <v>60</v>
      </c>
    </row>
    <row r="49" spans="1:7">
      <c r="A49" s="114">
        <v>80</v>
      </c>
      <c r="G49" s="114">
        <v>80</v>
      </c>
    </row>
    <row r="50" spans="1:7" ht="18" thickBot="1">
      <c r="A50" s="115">
        <v>90</v>
      </c>
      <c r="G50" s="115">
        <v>90</v>
      </c>
    </row>
    <row r="54" spans="1:7" ht="18" thickBot="1">
      <c r="A54" s="250" t="s">
        <v>395</v>
      </c>
      <c r="B54" s="250"/>
      <c r="E54" s="247" t="s">
        <v>404</v>
      </c>
      <c r="F54" s="247"/>
    </row>
    <row r="55" spans="1:7">
      <c r="A55" s="55" t="s">
        <v>391</v>
      </c>
      <c r="B55" s="57" t="s">
        <v>392</v>
      </c>
      <c r="E55" s="55" t="s">
        <v>391</v>
      </c>
      <c r="F55" s="57" t="s">
        <v>401</v>
      </c>
    </row>
    <row r="56" spans="1:7">
      <c r="A56" s="58" t="s">
        <v>393</v>
      </c>
      <c r="B56" s="59"/>
      <c r="E56" s="58" t="s">
        <v>402</v>
      </c>
      <c r="F56" s="59"/>
    </row>
    <row r="57" spans="1:7" ht="18" thickBot="1">
      <c r="A57" s="60" t="s">
        <v>394</v>
      </c>
      <c r="B57" s="62"/>
      <c r="E57" s="60" t="s">
        <v>403</v>
      </c>
      <c r="F57" s="62"/>
    </row>
    <row r="59" spans="1:7" ht="18" thickBot="1">
      <c r="A59" s="247" t="s">
        <v>400</v>
      </c>
      <c r="B59" s="247"/>
      <c r="E59" s="251" t="s">
        <v>407</v>
      </c>
      <c r="F59" s="50"/>
    </row>
    <row r="60" spans="1:7">
      <c r="A60" s="55" t="s">
        <v>396</v>
      </c>
      <c r="B60" s="57" t="s">
        <v>397</v>
      </c>
      <c r="E60" s="117" t="s">
        <v>396</v>
      </c>
      <c r="F60" s="118" t="s">
        <v>405</v>
      </c>
    </row>
    <row r="61" spans="1:7">
      <c r="A61" s="74" t="s">
        <v>398</v>
      </c>
      <c r="B61" s="59"/>
      <c r="E61" s="119" t="s">
        <v>398</v>
      </c>
      <c r="F61" s="89"/>
    </row>
    <row r="62" spans="1:7" ht="18" thickBot="1">
      <c r="A62" s="84" t="s">
        <v>399</v>
      </c>
      <c r="B62" s="62"/>
      <c r="E62" s="90" t="s">
        <v>406</v>
      </c>
      <c r="F62" s="92"/>
    </row>
    <row r="70" spans="1:13">
      <c r="A70" s="248" t="s">
        <v>628</v>
      </c>
      <c r="B70" s="248"/>
      <c r="C70" s="248"/>
      <c r="D70" s="248"/>
      <c r="G70" s="249" t="s">
        <v>629</v>
      </c>
      <c r="H70" s="249"/>
    </row>
    <row r="71" spans="1:13" ht="18" thickBot="1">
      <c r="A71" s="2" t="s">
        <v>623</v>
      </c>
      <c r="B71" s="2" t="s">
        <v>624</v>
      </c>
      <c r="C71" s="2" t="s">
        <v>625</v>
      </c>
      <c r="D71" s="3" t="s">
        <v>139</v>
      </c>
      <c r="J71" t="s">
        <v>630</v>
      </c>
    </row>
    <row r="72" spans="1:13">
      <c r="A72" s="2" t="s">
        <v>627</v>
      </c>
      <c r="B72" s="177">
        <v>1</v>
      </c>
      <c r="C72" s="2">
        <v>1</v>
      </c>
      <c r="D72" s="106"/>
      <c r="G72" s="55">
        <v>1</v>
      </c>
      <c r="H72" s="73">
        <v>5</v>
      </c>
      <c r="J72" s="69"/>
      <c r="K72" s="70"/>
      <c r="L72" s="70"/>
      <c r="M72" s="71"/>
    </row>
    <row r="73" spans="1:13" ht="18" thickBot="1">
      <c r="A73" s="2" t="s">
        <v>627</v>
      </c>
      <c r="B73" s="177">
        <v>0</v>
      </c>
      <c r="C73" s="2">
        <v>2</v>
      </c>
      <c r="D73" s="106"/>
      <c r="G73" s="74">
        <v>2</v>
      </c>
      <c r="H73" s="65">
        <v>6</v>
      </c>
      <c r="J73" s="60"/>
      <c r="K73" s="72"/>
      <c r="L73" s="72"/>
      <c r="M73" s="62"/>
    </row>
    <row r="74" spans="1:13">
      <c r="A74" s="2" t="s">
        <v>627</v>
      </c>
      <c r="B74" s="177">
        <v>-2</v>
      </c>
      <c r="C74" s="2">
        <v>-1</v>
      </c>
      <c r="D74" s="106"/>
      <c r="G74" s="74">
        <v>3</v>
      </c>
      <c r="H74" s="65">
        <v>7</v>
      </c>
    </row>
    <row r="75" spans="1:13" ht="18" thickBot="1">
      <c r="G75" s="84">
        <v>4</v>
      </c>
      <c r="H75" s="66">
        <v>8</v>
      </c>
    </row>
    <row r="76" spans="1:13">
      <c r="A76" s="197" t="s">
        <v>626</v>
      </c>
      <c r="B76" s="197"/>
      <c r="C76" s="197"/>
      <c r="D76" s="197"/>
    </row>
    <row r="77" spans="1:13">
      <c r="A77" s="2">
        <v>1</v>
      </c>
      <c r="B77" s="2">
        <v>7</v>
      </c>
      <c r="C77" s="2">
        <v>13</v>
      </c>
      <c r="D77" s="2">
        <v>19</v>
      </c>
    </row>
    <row r="78" spans="1:13">
      <c r="A78" s="2">
        <v>2</v>
      </c>
      <c r="B78" s="2">
        <v>8</v>
      </c>
      <c r="C78" s="2">
        <v>14</v>
      </c>
      <c r="D78" s="2">
        <v>20</v>
      </c>
    </row>
    <row r="79" spans="1:13">
      <c r="A79" s="2">
        <v>3</v>
      </c>
      <c r="B79" s="178">
        <v>9</v>
      </c>
      <c r="C79" s="2">
        <v>15</v>
      </c>
      <c r="D79" s="2">
        <v>21</v>
      </c>
    </row>
    <row r="80" spans="1:13">
      <c r="A80" s="2">
        <v>4</v>
      </c>
      <c r="B80" s="2">
        <v>10</v>
      </c>
      <c r="C80" s="2">
        <v>16</v>
      </c>
      <c r="D80" s="2">
        <v>22</v>
      </c>
    </row>
    <row r="81" spans="1:5">
      <c r="A81" s="2">
        <v>5</v>
      </c>
      <c r="B81" s="2">
        <v>11</v>
      </c>
      <c r="C81" s="2">
        <v>17</v>
      </c>
      <c r="D81" s="2">
        <v>23</v>
      </c>
    </row>
    <row r="82" spans="1:5">
      <c r="A82" s="2">
        <v>6</v>
      </c>
      <c r="B82" s="2">
        <v>12</v>
      </c>
      <c r="C82" s="2">
        <v>18</v>
      </c>
      <c r="D82" s="2">
        <v>24</v>
      </c>
    </row>
    <row r="88" spans="1:5" ht="18" thickBot="1">
      <c r="A88" s="247" t="s">
        <v>634</v>
      </c>
      <c r="B88" s="247"/>
      <c r="C88" s="247"/>
      <c r="D88" s="247"/>
    </row>
    <row r="89" spans="1:5">
      <c r="A89" s="55" t="s">
        <v>631</v>
      </c>
      <c r="B89" s="56" t="s">
        <v>625</v>
      </c>
      <c r="C89" s="56" t="s">
        <v>632</v>
      </c>
      <c r="D89" s="57" t="s">
        <v>633</v>
      </c>
    </row>
    <row r="90" spans="1:5">
      <c r="A90" s="74">
        <v>1</v>
      </c>
      <c r="B90" s="2">
        <v>2</v>
      </c>
      <c r="C90" s="2">
        <v>1</v>
      </c>
      <c r="D90" s="65"/>
      <c r="E90" t="s">
        <v>113</v>
      </c>
    </row>
    <row r="91" spans="1:5">
      <c r="A91" s="74">
        <v>2</v>
      </c>
      <c r="B91" s="2">
        <v>3</v>
      </c>
      <c r="C91" s="2">
        <v>2</v>
      </c>
      <c r="D91" s="65"/>
      <c r="E91" t="s">
        <v>635</v>
      </c>
    </row>
    <row r="92" spans="1:5">
      <c r="A92" s="74">
        <v>3</v>
      </c>
      <c r="B92" s="2">
        <v>4</v>
      </c>
      <c r="C92" s="2">
        <v>3</v>
      </c>
      <c r="D92" s="65"/>
      <c r="E92" t="s">
        <v>636</v>
      </c>
    </row>
    <row r="93" spans="1:5" ht="18" thickBot="1">
      <c r="A93" s="84">
        <v>4</v>
      </c>
      <c r="B93" s="61">
        <v>5</v>
      </c>
      <c r="C93" s="61">
        <v>4</v>
      </c>
      <c r="D93" s="66"/>
      <c r="E93" t="s">
        <v>112</v>
      </c>
    </row>
    <row r="99" spans="1:4">
      <c r="A99" s="248" t="s">
        <v>637</v>
      </c>
      <c r="B99" s="248"/>
      <c r="C99" s="248"/>
      <c r="D99" s="248"/>
    </row>
    <row r="100" spans="1:4">
      <c r="A100" s="2" t="s">
        <v>16</v>
      </c>
      <c r="B100" s="2" t="s">
        <v>18</v>
      </c>
      <c r="C100" s="2" t="s">
        <v>370</v>
      </c>
      <c r="D100" s="2" t="s">
        <v>371</v>
      </c>
    </row>
    <row r="101" spans="1:4">
      <c r="A101" s="2" t="s">
        <v>350</v>
      </c>
      <c r="B101" s="2">
        <v>2</v>
      </c>
      <c r="C101" s="4">
        <v>2</v>
      </c>
      <c r="D101" s="106">
        <v>620000</v>
      </c>
    </row>
    <row r="102" spans="1:4">
      <c r="A102" s="2" t="s">
        <v>352</v>
      </c>
      <c r="B102" s="2">
        <v>3</v>
      </c>
      <c r="C102" s="4">
        <v>3</v>
      </c>
      <c r="D102" s="106">
        <v>750000</v>
      </c>
    </row>
    <row r="103" spans="1:4">
      <c r="A103" s="2" t="s">
        <v>354</v>
      </c>
      <c r="B103" s="2">
        <v>4</v>
      </c>
      <c r="C103" s="4">
        <v>3</v>
      </c>
      <c r="D103" s="106">
        <v>850000</v>
      </c>
    </row>
    <row r="104" spans="1:4">
      <c r="A104" s="2" t="s">
        <v>356</v>
      </c>
      <c r="B104" s="2">
        <v>1</v>
      </c>
      <c r="C104" s="4">
        <v>3</v>
      </c>
      <c r="D104" s="106">
        <v>550000</v>
      </c>
    </row>
    <row r="105" spans="1:4">
      <c r="A105" s="2" t="s">
        <v>358</v>
      </c>
      <c r="B105" s="2">
        <v>5</v>
      </c>
      <c r="C105" s="4">
        <v>2</v>
      </c>
      <c r="D105" s="106">
        <v>920000</v>
      </c>
    </row>
    <row r="106" spans="1:4" ht="18" thickBot="1"/>
    <row r="107" spans="1:4">
      <c r="A107" s="55" t="s">
        <v>391</v>
      </c>
      <c r="B107" s="57" t="s">
        <v>139</v>
      </c>
    </row>
    <row r="108" spans="1:4">
      <c r="A108" s="74" t="s">
        <v>638</v>
      </c>
      <c r="B108" s="81"/>
    </row>
    <row r="109" spans="1:4">
      <c r="A109" s="74" t="s">
        <v>639</v>
      </c>
      <c r="B109" s="81"/>
    </row>
    <row r="110" spans="1:4" ht="18" thickBot="1">
      <c r="A110" s="84" t="s">
        <v>640</v>
      </c>
      <c r="B110" s="83"/>
    </row>
    <row r="114" spans="1:2" ht="18" thickBot="1">
      <c r="A114" s="247" t="s">
        <v>645</v>
      </c>
      <c r="B114" s="247"/>
    </row>
    <row r="115" spans="1:2">
      <c r="A115" s="55" t="s">
        <v>574</v>
      </c>
      <c r="B115" s="57" t="s">
        <v>139</v>
      </c>
    </row>
    <row r="116" spans="1:2">
      <c r="A116" s="174" t="s">
        <v>644</v>
      </c>
      <c r="B116" s="65"/>
    </row>
    <row r="117" spans="1:2">
      <c r="A117" s="174" t="s">
        <v>643</v>
      </c>
      <c r="B117" s="65"/>
    </row>
    <row r="118" spans="1:2">
      <c r="A118" s="174" t="s">
        <v>642</v>
      </c>
      <c r="B118" s="65"/>
    </row>
    <row r="119" spans="1:2" ht="18" thickBot="1">
      <c r="A119" s="175" t="s">
        <v>641</v>
      </c>
      <c r="B119" s="66"/>
    </row>
  </sheetData>
  <mergeCells count="17">
    <mergeCell ref="F28:I28"/>
    <mergeCell ref="A54:B54"/>
    <mergeCell ref="A59:B59"/>
    <mergeCell ref="E54:F54"/>
    <mergeCell ref="N1:P1"/>
    <mergeCell ref="N9:P9"/>
    <mergeCell ref="A1:C1"/>
    <mergeCell ref="A9:C9"/>
    <mergeCell ref="G1:I1"/>
    <mergeCell ref="F9:J9"/>
    <mergeCell ref="A20:C20"/>
    <mergeCell ref="F20:I20"/>
    <mergeCell ref="A70:D70"/>
    <mergeCell ref="A76:D76"/>
    <mergeCell ref="A88:D88"/>
    <mergeCell ref="A99:D99"/>
    <mergeCell ref="A114:B114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EDE19-92C3-564A-8DFE-6F5A2D84BBD8}">
  <dimension ref="B2:K14"/>
  <sheetViews>
    <sheetView workbookViewId="0">
      <selection activeCell="C19" sqref="C19"/>
    </sheetView>
  </sheetViews>
  <sheetFormatPr baseColWidth="10" defaultColWidth="13.5" defaultRowHeight="18"/>
  <cols>
    <col min="1" max="1" width="2" style="6" customWidth="1"/>
    <col min="2" max="2" width="13.5" style="6"/>
    <col min="3" max="3" width="55.5" style="6" bestFit="1" customWidth="1"/>
    <col min="4" max="4" width="29.1640625" style="6" bestFit="1" customWidth="1"/>
    <col min="5" max="16384" width="13.5" style="6"/>
  </cols>
  <sheetData>
    <row r="2" spans="2:11">
      <c r="B2" s="6" t="s">
        <v>408</v>
      </c>
    </row>
    <row r="3" spans="2:11" ht="19" thickBot="1">
      <c r="B3" s="120" t="s">
        <v>409</v>
      </c>
      <c r="G3" s="218" t="s">
        <v>410</v>
      </c>
      <c r="H3" s="218"/>
      <c r="I3" s="218"/>
      <c r="K3" s="15" t="s">
        <v>411</v>
      </c>
    </row>
    <row r="4" spans="2:11" ht="19" thickBot="1">
      <c r="B4" s="25" t="s">
        <v>412</v>
      </c>
      <c r="C4" s="29" t="s">
        <v>51</v>
      </c>
      <c r="D4" s="29" t="s">
        <v>413</v>
      </c>
      <c r="E4" s="30" t="s">
        <v>55</v>
      </c>
      <c r="G4" s="121" t="s">
        <v>317</v>
      </c>
      <c r="H4" s="122" t="s">
        <v>318</v>
      </c>
      <c r="I4" s="123" t="s">
        <v>124</v>
      </c>
      <c r="K4" s="124" t="s">
        <v>318</v>
      </c>
    </row>
    <row r="5" spans="2:11" ht="19" thickBot="1">
      <c r="B5" s="125" t="s">
        <v>414</v>
      </c>
      <c r="C5" s="34" t="s">
        <v>415</v>
      </c>
      <c r="D5" s="126" t="s">
        <v>416</v>
      </c>
      <c r="E5" s="35"/>
      <c r="G5" s="31" t="s">
        <v>417</v>
      </c>
      <c r="H5" s="32" t="s">
        <v>324</v>
      </c>
      <c r="I5" s="127">
        <v>100</v>
      </c>
      <c r="K5" s="128" t="s">
        <v>322</v>
      </c>
    </row>
    <row r="6" spans="2:11">
      <c r="B6" s="129" t="s">
        <v>418</v>
      </c>
      <c r="C6" s="37" t="s">
        <v>419</v>
      </c>
      <c r="D6" s="130" t="s">
        <v>420</v>
      </c>
      <c r="E6" s="38"/>
      <c r="G6" s="11" t="s">
        <v>421</v>
      </c>
      <c r="H6" s="12" t="s">
        <v>322</v>
      </c>
      <c r="I6" s="17">
        <v>150</v>
      </c>
    </row>
    <row r="7" spans="2:11">
      <c r="B7" s="129" t="s">
        <v>422</v>
      </c>
      <c r="C7" s="37" t="s">
        <v>423</v>
      </c>
      <c r="D7" s="130" t="s">
        <v>424</v>
      </c>
      <c r="E7" s="38"/>
      <c r="G7" s="11" t="s">
        <v>425</v>
      </c>
      <c r="H7" s="12" t="s">
        <v>324</v>
      </c>
      <c r="I7" s="17">
        <v>130</v>
      </c>
    </row>
    <row r="8" spans="2:11">
      <c r="B8" s="129" t="s">
        <v>426</v>
      </c>
      <c r="C8" s="37" t="s">
        <v>427</v>
      </c>
      <c r="D8" s="130" t="s">
        <v>428</v>
      </c>
      <c r="E8" s="38"/>
      <c r="G8" s="11" t="s">
        <v>429</v>
      </c>
      <c r="H8" s="12" t="s">
        <v>322</v>
      </c>
      <c r="I8" s="17">
        <v>120</v>
      </c>
    </row>
    <row r="9" spans="2:11">
      <c r="B9" s="131" t="s">
        <v>430</v>
      </c>
      <c r="C9" s="37" t="s">
        <v>431</v>
      </c>
      <c r="D9" s="130" t="s">
        <v>432</v>
      </c>
      <c r="E9" s="38"/>
      <c r="G9" s="11" t="s">
        <v>433</v>
      </c>
      <c r="H9" s="12" t="s">
        <v>324</v>
      </c>
      <c r="I9" s="17">
        <v>180</v>
      </c>
    </row>
    <row r="10" spans="2:11" ht="19" thickBot="1">
      <c r="B10" s="237" t="s">
        <v>434</v>
      </c>
      <c r="C10" s="42" t="s">
        <v>435</v>
      </c>
      <c r="D10" s="238" t="s">
        <v>436</v>
      </c>
      <c r="E10" s="43"/>
      <c r="G10" s="11" t="s">
        <v>437</v>
      </c>
      <c r="H10" s="12" t="s">
        <v>324</v>
      </c>
      <c r="I10" s="17">
        <v>200</v>
      </c>
    </row>
    <row r="11" spans="2:11">
      <c r="B11" s="243" t="s">
        <v>438</v>
      </c>
      <c r="C11" s="239" t="s">
        <v>439</v>
      </c>
      <c r="D11" s="240" t="s">
        <v>440</v>
      </c>
      <c r="E11" s="241"/>
      <c r="G11" s="11" t="s">
        <v>441</v>
      </c>
      <c r="H11" s="12" t="s">
        <v>324</v>
      </c>
      <c r="I11" s="17">
        <v>140</v>
      </c>
    </row>
    <row r="12" spans="2:11" ht="19" thickBot="1">
      <c r="B12" s="244" t="s">
        <v>442</v>
      </c>
      <c r="C12" s="37" t="s">
        <v>443</v>
      </c>
      <c r="D12" s="130" t="s">
        <v>444</v>
      </c>
      <c r="E12" s="38"/>
      <c r="G12" s="13" t="s">
        <v>445</v>
      </c>
      <c r="H12" s="14" t="s">
        <v>322</v>
      </c>
      <c r="I12" s="19">
        <v>190</v>
      </c>
    </row>
    <row r="13" spans="2:11">
      <c r="B13" s="245" t="s">
        <v>715</v>
      </c>
      <c r="C13" s="235" t="s">
        <v>716</v>
      </c>
      <c r="D13" s="236" t="s">
        <v>719</v>
      </c>
      <c r="E13" s="38"/>
      <c r="G13" s="132" t="s">
        <v>446</v>
      </c>
      <c r="H13" s="132" t="s">
        <v>447</v>
      </c>
      <c r="I13" s="132" t="s">
        <v>448</v>
      </c>
    </row>
    <row r="14" spans="2:11" ht="19" thickBot="1">
      <c r="B14" s="246" t="s">
        <v>717</v>
      </c>
      <c r="C14" s="242" t="s">
        <v>718</v>
      </c>
      <c r="D14" s="234" t="s">
        <v>720</v>
      </c>
      <c r="E14" s="24"/>
    </row>
  </sheetData>
  <mergeCells count="1">
    <mergeCell ref="G3:I3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2594E-E3C4-CC4E-BDF1-37ED64700913}">
  <sheetPr>
    <tabColor rgb="FFFF0000"/>
  </sheetPr>
  <dimension ref="A1:E45"/>
  <sheetViews>
    <sheetView topLeftCell="A21" workbookViewId="0">
      <selection activeCell="Q50" sqref="Q50"/>
    </sheetView>
  </sheetViews>
  <sheetFormatPr baseColWidth="10" defaultRowHeight="17"/>
  <cols>
    <col min="3" max="3" width="12.1640625" bestFit="1" customWidth="1"/>
  </cols>
  <sheetData>
    <row r="1" spans="1:4">
      <c r="A1" s="196" t="s">
        <v>649</v>
      </c>
      <c r="B1" s="196"/>
      <c r="C1" s="196"/>
      <c r="D1" s="196"/>
    </row>
    <row r="2" spans="1:4">
      <c r="A2" s="2" t="s">
        <v>650</v>
      </c>
      <c r="B2" s="2" t="s">
        <v>646</v>
      </c>
      <c r="C2" s="2" t="s">
        <v>647</v>
      </c>
      <c r="D2" s="3" t="s">
        <v>648</v>
      </c>
    </row>
    <row r="3" spans="1:4">
      <c r="A3" s="219">
        <v>0.06</v>
      </c>
      <c r="B3" s="220">
        <v>1</v>
      </c>
      <c r="C3" s="221">
        <v>-100000</v>
      </c>
      <c r="D3" s="222"/>
    </row>
    <row r="4" spans="1:4">
      <c r="A4" s="219">
        <v>0.06</v>
      </c>
      <c r="B4" s="220">
        <v>2</v>
      </c>
      <c r="C4" s="221">
        <v>-100000</v>
      </c>
      <c r="D4" s="222"/>
    </row>
    <row r="5" spans="1:4">
      <c r="A5" s="219">
        <v>0.06</v>
      </c>
      <c r="B5" s="220">
        <v>3</v>
      </c>
      <c r="C5" s="221">
        <v>-100000</v>
      </c>
      <c r="D5" s="222"/>
    </row>
    <row r="6" spans="1:4">
      <c r="A6" s="219">
        <v>0.06</v>
      </c>
      <c r="B6" s="220">
        <v>4</v>
      </c>
      <c r="C6" s="221">
        <v>-100000</v>
      </c>
      <c r="D6" s="222"/>
    </row>
    <row r="7" spans="1:4">
      <c r="A7" s="219">
        <v>0.06</v>
      </c>
      <c r="B7" s="220">
        <v>5</v>
      </c>
      <c r="C7" s="221">
        <v>-100000</v>
      </c>
      <c r="D7" s="222"/>
    </row>
    <row r="9" spans="1:4">
      <c r="A9" t="s">
        <v>651</v>
      </c>
    </row>
    <row r="13" spans="1:4">
      <c r="A13" s="196" t="s">
        <v>654</v>
      </c>
      <c r="B13" s="196"/>
      <c r="C13" s="196"/>
      <c r="D13" s="196"/>
    </row>
    <row r="14" spans="1:4">
      <c r="A14" s="2" t="s">
        <v>650</v>
      </c>
      <c r="B14" s="2" t="s">
        <v>646</v>
      </c>
      <c r="C14" s="2" t="s">
        <v>652</v>
      </c>
      <c r="D14" s="3" t="s">
        <v>653</v>
      </c>
    </row>
    <row r="15" spans="1:4">
      <c r="A15" s="223">
        <v>0.06</v>
      </c>
      <c r="B15" s="46">
        <v>3</v>
      </c>
      <c r="C15" s="224">
        <v>-100000</v>
      </c>
      <c r="D15" s="222"/>
    </row>
    <row r="19" spans="1:5">
      <c r="D19" s="105" t="s">
        <v>655</v>
      </c>
      <c r="E19" s="225">
        <v>0.08</v>
      </c>
    </row>
    <row r="20" spans="1:5">
      <c r="A20" s="196" t="s">
        <v>665</v>
      </c>
      <c r="B20" s="196"/>
      <c r="C20" s="196"/>
      <c r="D20" s="105" t="s">
        <v>656</v>
      </c>
      <c r="E20" s="226">
        <v>-1000000</v>
      </c>
    </row>
    <row r="21" spans="1:5">
      <c r="A21" s="2" t="s">
        <v>657</v>
      </c>
      <c r="B21" s="2" t="s">
        <v>658</v>
      </c>
      <c r="C21" s="2" t="s">
        <v>659</v>
      </c>
      <c r="D21" s="2" t="s">
        <v>660</v>
      </c>
      <c r="E21" s="3" t="s">
        <v>661</v>
      </c>
    </row>
    <row r="22" spans="1:5">
      <c r="A22" s="2" t="s">
        <v>662</v>
      </c>
      <c r="B22" s="4">
        <v>300000</v>
      </c>
      <c r="C22" s="4">
        <v>420000</v>
      </c>
      <c r="D22" s="4">
        <v>680000</v>
      </c>
      <c r="E22" s="4"/>
    </row>
    <row r="23" spans="1:5">
      <c r="A23" s="2" t="s">
        <v>663</v>
      </c>
      <c r="B23" s="4">
        <v>350000</v>
      </c>
      <c r="C23" s="4">
        <v>470000</v>
      </c>
      <c r="D23" s="4">
        <v>690000</v>
      </c>
      <c r="E23" s="4"/>
    </row>
    <row r="24" spans="1:5">
      <c r="A24" s="2" t="s">
        <v>664</v>
      </c>
      <c r="B24" s="4">
        <v>420000</v>
      </c>
      <c r="C24" s="4">
        <v>580000</v>
      </c>
      <c r="D24" s="4">
        <v>780000</v>
      </c>
      <c r="E24" s="4"/>
    </row>
    <row r="28" spans="1:5">
      <c r="A28" s="196" t="s">
        <v>668</v>
      </c>
      <c r="B28" s="196"/>
      <c r="C28" s="196"/>
      <c r="D28" s="196"/>
    </row>
    <row r="29" spans="1:5">
      <c r="A29" s="2" t="s">
        <v>650</v>
      </c>
      <c r="B29" s="2" t="s">
        <v>666</v>
      </c>
      <c r="C29" s="2" t="s">
        <v>9</v>
      </c>
      <c r="D29" s="3" t="s">
        <v>667</v>
      </c>
    </row>
    <row r="30" spans="1:5">
      <c r="A30" s="219">
        <v>0.06</v>
      </c>
      <c r="B30" s="46">
        <v>6</v>
      </c>
      <c r="C30" s="224">
        <v>-10000000</v>
      </c>
      <c r="D30" s="222"/>
    </row>
    <row r="31" spans="1:5">
      <c r="A31" s="219">
        <v>0.06</v>
      </c>
      <c r="B31" s="46">
        <v>12</v>
      </c>
      <c r="C31" s="224">
        <v>-10000000</v>
      </c>
      <c r="D31" s="222"/>
    </row>
    <row r="32" spans="1:5">
      <c r="A32" s="219">
        <v>0.06</v>
      </c>
      <c r="B32" s="46">
        <v>18</v>
      </c>
      <c r="C32" s="224">
        <v>-10000000</v>
      </c>
      <c r="D32" s="222"/>
    </row>
    <row r="33" spans="1:5">
      <c r="A33" s="219">
        <v>0.06</v>
      </c>
      <c r="B33" s="46">
        <v>24</v>
      </c>
      <c r="C33" s="224">
        <v>-10000000</v>
      </c>
      <c r="D33" s="222"/>
    </row>
    <row r="34" spans="1:5">
      <c r="A34" s="219">
        <v>0.06</v>
      </c>
      <c r="B34" s="46">
        <v>30</v>
      </c>
      <c r="C34" s="224">
        <v>-10000000</v>
      </c>
      <c r="D34" s="222"/>
    </row>
    <row r="35" spans="1:5">
      <c r="A35" s="219">
        <v>0.06</v>
      </c>
      <c r="B35" s="46">
        <v>36</v>
      </c>
      <c r="C35" s="224">
        <v>-10000000</v>
      </c>
      <c r="D35" s="222"/>
    </row>
    <row r="39" spans="1:5">
      <c r="A39" s="196" t="s">
        <v>678</v>
      </c>
      <c r="B39" s="196"/>
      <c r="C39" s="196"/>
      <c r="D39" s="196"/>
      <c r="E39" s="196"/>
    </row>
    <row r="40" spans="1:5">
      <c r="A40" s="2" t="s">
        <v>669</v>
      </c>
      <c r="B40" s="2" t="s">
        <v>670</v>
      </c>
      <c r="C40" s="2" t="s">
        <v>671</v>
      </c>
      <c r="D40" s="2" t="s">
        <v>672</v>
      </c>
      <c r="E40" s="3" t="s">
        <v>673</v>
      </c>
    </row>
    <row r="41" spans="1:5">
      <c r="A41" s="2" t="s">
        <v>10</v>
      </c>
      <c r="B41" s="4">
        <v>2000000</v>
      </c>
      <c r="C41" s="4">
        <v>100000</v>
      </c>
      <c r="D41" s="4">
        <v>10</v>
      </c>
      <c r="E41" s="227"/>
    </row>
    <row r="42" spans="1:5">
      <c r="A42" s="2" t="s">
        <v>674</v>
      </c>
      <c r="B42" s="4">
        <v>1500000</v>
      </c>
      <c r="C42" s="4">
        <v>150000</v>
      </c>
      <c r="D42" s="4">
        <v>10</v>
      </c>
      <c r="E42" s="227"/>
    </row>
    <row r="43" spans="1:5">
      <c r="A43" s="2" t="s">
        <v>675</v>
      </c>
      <c r="B43" s="4">
        <v>1300000</v>
      </c>
      <c r="C43" s="4">
        <v>100000</v>
      </c>
      <c r="D43" s="4">
        <v>10</v>
      </c>
      <c r="E43" s="227"/>
    </row>
    <row r="44" spans="1:5">
      <c r="A44" s="2" t="s">
        <v>676</v>
      </c>
      <c r="B44" s="4">
        <v>300000</v>
      </c>
      <c r="C44" s="4">
        <v>50000</v>
      </c>
      <c r="D44" s="4">
        <v>10</v>
      </c>
      <c r="E44" s="227"/>
    </row>
    <row r="45" spans="1:5">
      <c r="A45" s="2" t="s">
        <v>677</v>
      </c>
      <c r="B45" s="4">
        <v>1800000</v>
      </c>
      <c r="C45" s="4">
        <v>100000</v>
      </c>
      <c r="D45" s="4">
        <v>10</v>
      </c>
      <c r="E45" s="227"/>
    </row>
  </sheetData>
  <mergeCells count="5">
    <mergeCell ref="A1:D1"/>
    <mergeCell ref="A13:D13"/>
    <mergeCell ref="A20:C20"/>
    <mergeCell ref="A28:D28"/>
    <mergeCell ref="A39:E39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8330E-AB22-9842-9A59-04B6DA570C16}">
  <sheetPr>
    <tabColor rgb="FFFF0000"/>
  </sheetPr>
  <dimension ref="A1:Q25"/>
  <sheetViews>
    <sheetView workbookViewId="0">
      <selection activeCell="M31" sqref="M31"/>
    </sheetView>
  </sheetViews>
  <sheetFormatPr baseColWidth="10" defaultRowHeight="17"/>
  <cols>
    <col min="1" max="1" width="12.6640625" customWidth="1"/>
    <col min="2" max="2" width="17.33203125" customWidth="1"/>
    <col min="4" max="4" width="12.83203125" customWidth="1"/>
    <col min="5" max="5" width="15.5" customWidth="1"/>
    <col min="7" max="7" width="12.33203125" customWidth="1"/>
    <col min="8" max="8" width="28.5" customWidth="1"/>
    <col min="11" max="12" width="15.33203125" customWidth="1"/>
    <col min="15" max="15" width="19.6640625" customWidth="1"/>
    <col min="16" max="16" width="20.33203125" customWidth="1"/>
    <col min="17" max="17" width="27" customWidth="1"/>
  </cols>
  <sheetData>
    <row r="1" spans="1:17">
      <c r="A1" s="196" t="s">
        <v>684</v>
      </c>
      <c r="B1" s="196"/>
      <c r="D1" s="196" t="s">
        <v>687</v>
      </c>
      <c r="E1" s="196"/>
      <c r="G1" s="196" t="s">
        <v>689</v>
      </c>
      <c r="H1" s="196"/>
      <c r="J1" s="196" t="s">
        <v>698</v>
      </c>
      <c r="K1" s="196"/>
      <c r="N1" s="228" t="s">
        <v>694</v>
      </c>
      <c r="O1" s="228"/>
    </row>
    <row r="2" spans="1:17">
      <c r="A2" s="2" t="s">
        <v>679</v>
      </c>
      <c r="B2" s="3" t="s">
        <v>680</v>
      </c>
      <c r="D2" s="2" t="s">
        <v>679</v>
      </c>
      <c r="E2" s="3" t="s">
        <v>685</v>
      </c>
      <c r="G2" s="2" t="s">
        <v>679</v>
      </c>
      <c r="H2" s="3" t="s">
        <v>688</v>
      </c>
      <c r="J2" s="2" t="s">
        <v>679</v>
      </c>
      <c r="K2" s="3" t="s">
        <v>696</v>
      </c>
      <c r="L2" s="3" t="s">
        <v>697</v>
      </c>
      <c r="N2" s="2" t="s">
        <v>679</v>
      </c>
      <c r="O2" s="3" t="s">
        <v>693</v>
      </c>
      <c r="P2" s="3" t="s">
        <v>695</v>
      </c>
      <c r="Q2" s="3" t="s">
        <v>699</v>
      </c>
    </row>
    <row r="3" spans="1:17">
      <c r="A3" s="2" t="s">
        <v>681</v>
      </c>
      <c r="B3" s="2"/>
      <c r="D3" s="2" t="e">
        <f>5/0</f>
        <v>#DIV/0!</v>
      </c>
      <c r="E3" s="2"/>
      <c r="G3" s="2" t="e">
        <v>#N/A</v>
      </c>
      <c r="H3" s="2"/>
      <c r="J3" s="2">
        <v>250</v>
      </c>
      <c r="K3" s="2"/>
      <c r="L3" s="2"/>
      <c r="N3" s="45">
        <v>5</v>
      </c>
      <c r="O3" s="2"/>
      <c r="P3" s="2"/>
      <c r="Q3" s="45"/>
    </row>
    <row r="4" spans="1:17">
      <c r="A4" s="2" t="s">
        <v>682</v>
      </c>
      <c r="B4" s="2"/>
      <c r="D4" s="2" t="e">
        <f>강윤석</f>
        <v>#NAME?</v>
      </c>
      <c r="E4" s="2"/>
      <c r="G4" s="2" t="e">
        <v>#NAME?</v>
      </c>
      <c r="H4" s="2"/>
      <c r="J4" s="2">
        <v>5</v>
      </c>
      <c r="K4" s="2"/>
      <c r="L4" s="2"/>
      <c r="N4" s="229" t="s">
        <v>691</v>
      </c>
      <c r="O4" s="2"/>
      <c r="P4" s="2"/>
      <c r="Q4" s="45"/>
    </row>
    <row r="5" spans="1:17">
      <c r="A5" s="2"/>
      <c r="B5" s="2"/>
      <c r="D5" s="2" t="e">
        <f>#REF!</f>
        <v>#REF!</v>
      </c>
      <c r="E5" s="2"/>
      <c r="G5" s="2" t="e">
        <v>#DIV/0!</v>
      </c>
      <c r="H5" s="2"/>
      <c r="J5" s="2">
        <v>45200</v>
      </c>
      <c r="K5" s="2"/>
      <c r="L5" s="2"/>
      <c r="N5" s="45">
        <v>0</v>
      </c>
      <c r="O5" s="2"/>
      <c r="P5" s="2"/>
      <c r="Q5" s="45"/>
    </row>
    <row r="6" spans="1:17">
      <c r="A6" s="2" t="s">
        <v>683</v>
      </c>
      <c r="B6" s="2"/>
      <c r="D6" s="2" t="e">
        <v>#NULL!</v>
      </c>
      <c r="E6" s="2"/>
      <c r="G6" s="2" t="e">
        <v>#NULL!</v>
      </c>
      <c r="H6" s="2"/>
      <c r="J6" s="80">
        <v>43960</v>
      </c>
      <c r="K6" s="2"/>
      <c r="L6" s="2"/>
      <c r="N6" s="45" t="s">
        <v>692</v>
      </c>
      <c r="O6" s="2"/>
      <c r="P6" s="2"/>
      <c r="Q6" s="45"/>
    </row>
    <row r="7" spans="1:17">
      <c r="A7" s="45">
        <v>19</v>
      </c>
      <c r="B7" s="2"/>
      <c r="D7" s="2" t="e">
        <v>#VALUE!</v>
      </c>
      <c r="E7" s="2"/>
      <c r="G7" s="2">
        <v>25</v>
      </c>
      <c r="H7" s="2"/>
      <c r="J7" s="2">
        <v>0.49996527777777799</v>
      </c>
      <c r="K7" s="2"/>
      <c r="L7" s="2"/>
      <c r="N7" s="45" t="s">
        <v>137</v>
      </c>
      <c r="O7" s="2"/>
      <c r="P7" s="2"/>
      <c r="Q7" s="45"/>
    </row>
    <row r="8" spans="1:17">
      <c r="D8" s="2">
        <v>25</v>
      </c>
      <c r="E8" s="2"/>
      <c r="G8" s="2" t="e">
        <v>#NUM!</v>
      </c>
      <c r="H8" s="2"/>
      <c r="J8" s="2">
        <v>1596</v>
      </c>
      <c r="K8" s="2"/>
      <c r="L8" s="2"/>
      <c r="N8" s="45">
        <v>9999999</v>
      </c>
      <c r="O8" s="2"/>
      <c r="P8" s="2"/>
      <c r="Q8" s="45"/>
    </row>
    <row r="9" spans="1:17">
      <c r="D9" s="2" t="e">
        <v>#NUM!</v>
      </c>
      <c r="E9" s="2"/>
      <c r="G9" s="2" t="s">
        <v>686</v>
      </c>
      <c r="H9" s="2"/>
      <c r="J9" s="2" t="s">
        <v>690</v>
      </c>
      <c r="K9" s="2"/>
      <c r="L9" s="2"/>
      <c r="N9" s="45">
        <v>-5</v>
      </c>
      <c r="O9" s="2"/>
      <c r="P9" s="2"/>
      <c r="Q9" s="45"/>
    </row>
    <row r="10" spans="1:17">
      <c r="D10" s="2" t="s">
        <v>686</v>
      </c>
      <c r="E10" s="2"/>
    </row>
    <row r="16" spans="1:17" ht="18" thickBot="1">
      <c r="A16" s="216" t="s">
        <v>701</v>
      </c>
      <c r="B16" s="216"/>
      <c r="D16" s="196" t="s">
        <v>702</v>
      </c>
      <c r="E16" s="196"/>
      <c r="G16" s="196" t="s">
        <v>703</v>
      </c>
      <c r="H16" s="196"/>
      <c r="J16" s="196" t="s">
        <v>714</v>
      </c>
      <c r="K16" s="196"/>
      <c r="L16" s="196"/>
    </row>
    <row r="17" spans="1:12">
      <c r="A17" s="55" t="s">
        <v>679</v>
      </c>
      <c r="B17" s="57" t="s">
        <v>700</v>
      </c>
      <c r="D17" s="55" t="s">
        <v>679</v>
      </c>
      <c r="E17" s="57" t="s">
        <v>204</v>
      </c>
      <c r="G17" s="55" t="s">
        <v>679</v>
      </c>
      <c r="H17" s="57" t="s">
        <v>139</v>
      </c>
      <c r="J17" s="55" t="s">
        <v>705</v>
      </c>
      <c r="K17" s="56" t="s">
        <v>706</v>
      </c>
      <c r="L17" s="57" t="s">
        <v>139</v>
      </c>
    </row>
    <row r="18" spans="1:12">
      <c r="A18" s="58" t="b">
        <v>1</v>
      </c>
      <c r="B18" s="65"/>
      <c r="D18" s="58">
        <v>7</v>
      </c>
      <c r="E18" s="65"/>
      <c r="G18" s="58">
        <v>599</v>
      </c>
      <c r="H18" s="65"/>
      <c r="J18" s="58" t="s">
        <v>681</v>
      </c>
      <c r="K18" s="2" t="s">
        <v>707</v>
      </c>
      <c r="L18" s="65"/>
    </row>
    <row r="19" spans="1:12">
      <c r="A19" s="58">
        <v>5</v>
      </c>
      <c r="B19" s="65"/>
      <c r="D19" s="58" t="s">
        <v>690</v>
      </c>
      <c r="E19" s="65"/>
      <c r="G19" s="58" t="s">
        <v>683</v>
      </c>
      <c r="H19" s="65"/>
      <c r="J19" s="58" t="s">
        <v>681</v>
      </c>
      <c r="K19" s="2" t="s">
        <v>708</v>
      </c>
      <c r="L19" s="65"/>
    </row>
    <row r="20" spans="1:12">
      <c r="A20" s="230">
        <v>45174</v>
      </c>
      <c r="B20" s="65"/>
      <c r="D20" s="230" t="b">
        <v>1</v>
      </c>
      <c r="E20" s="65"/>
      <c r="G20" s="230" t="b">
        <v>1</v>
      </c>
      <c r="H20" s="65"/>
      <c r="J20" s="170">
        <v>-389</v>
      </c>
      <c r="K20" s="2" t="s">
        <v>709</v>
      </c>
      <c r="L20" s="65"/>
    </row>
    <row r="21" spans="1:12">
      <c r="A21" s="58" t="e">
        <v>#VALUE!</v>
      </c>
      <c r="B21" s="65"/>
      <c r="D21" s="230">
        <v>45174</v>
      </c>
      <c r="E21" s="65"/>
      <c r="G21" s="230">
        <v>45174</v>
      </c>
      <c r="H21" s="65"/>
      <c r="J21" s="58" t="s">
        <v>681</v>
      </c>
      <c r="K21" s="2" t="s">
        <v>710</v>
      </c>
      <c r="L21" s="65"/>
    </row>
    <row r="22" spans="1:12">
      <c r="A22" s="58" t="s">
        <v>195</v>
      </c>
      <c r="B22" s="65"/>
      <c r="D22" s="58" t="e">
        <v>#VALUE!</v>
      </c>
      <c r="E22" s="65"/>
      <c r="G22" s="58" t="e">
        <v>#VALUE!</v>
      </c>
      <c r="H22" s="65"/>
      <c r="J22" s="58" t="s">
        <v>681</v>
      </c>
      <c r="K22" s="2" t="s">
        <v>711</v>
      </c>
      <c r="L22" s="65"/>
    </row>
    <row r="23" spans="1:12" ht="18" thickBot="1">
      <c r="A23" s="231" t="b">
        <v>0</v>
      </c>
      <c r="B23" s="66"/>
      <c r="D23" s="231" t="b">
        <v>0</v>
      </c>
      <c r="E23" s="66"/>
      <c r="G23" s="232">
        <v>0.49957175925925901</v>
      </c>
      <c r="H23" s="66"/>
      <c r="J23" s="158">
        <v>9580</v>
      </c>
      <c r="K23" s="2" t="s">
        <v>712</v>
      </c>
      <c r="L23" s="65"/>
    </row>
    <row r="24" spans="1:12" ht="18" thickBot="1">
      <c r="J24" s="60" t="s">
        <v>681</v>
      </c>
      <c r="K24" s="233" t="s">
        <v>713</v>
      </c>
      <c r="L24" s="65"/>
    </row>
    <row r="25" spans="1:12">
      <c r="G25" t="s">
        <v>704</v>
      </c>
    </row>
  </sheetData>
  <mergeCells count="9">
    <mergeCell ref="A16:B16"/>
    <mergeCell ref="D16:E16"/>
    <mergeCell ref="G16:H16"/>
    <mergeCell ref="J16:L16"/>
    <mergeCell ref="A1:B1"/>
    <mergeCell ref="D1:E1"/>
    <mergeCell ref="G1:H1"/>
    <mergeCell ref="J1:K1"/>
    <mergeCell ref="N1:O1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3B60-5BA4-9542-B49D-64554647AB02}">
  <dimension ref="A1:P213"/>
  <sheetViews>
    <sheetView tabSelected="1" topLeftCell="A210" workbookViewId="0">
      <selection activeCell="G136" sqref="G136"/>
    </sheetView>
  </sheetViews>
  <sheetFormatPr baseColWidth="10" defaultRowHeight="17"/>
  <cols>
    <col min="6" max="6" width="15.1640625" customWidth="1"/>
    <col min="16" max="16" width="12.33203125" customWidth="1"/>
    <col min="17" max="18" width="15" customWidth="1"/>
  </cols>
  <sheetData>
    <row r="1" spans="1:9">
      <c r="A1" s="196" t="s">
        <v>449</v>
      </c>
      <c r="B1" s="196"/>
      <c r="C1" s="196"/>
      <c r="D1" s="196"/>
      <c r="F1" s="50" t="s">
        <v>463</v>
      </c>
      <c r="G1" s="50"/>
      <c r="H1" s="50"/>
      <c r="I1" s="50"/>
    </row>
    <row r="2" spans="1:9" ht="18" thickBot="1">
      <c r="F2" s="51"/>
      <c r="G2" s="51"/>
      <c r="H2" s="51"/>
      <c r="I2" s="51"/>
    </row>
    <row r="3" spans="1:9">
      <c r="A3" s="55" t="s">
        <v>0</v>
      </c>
      <c r="B3" s="56" t="s">
        <v>1</v>
      </c>
      <c r="C3" s="56" t="s">
        <v>2</v>
      </c>
      <c r="D3" s="57" t="s">
        <v>145</v>
      </c>
      <c r="F3" s="85" t="s">
        <v>450</v>
      </c>
      <c r="G3" s="86" t="s">
        <v>451</v>
      </c>
      <c r="H3" s="86" t="s">
        <v>452</v>
      </c>
      <c r="I3" s="87" t="s">
        <v>145</v>
      </c>
    </row>
    <row r="4" spans="1:9">
      <c r="A4" s="133">
        <v>5.5</v>
      </c>
      <c r="B4" s="134">
        <v>6.5</v>
      </c>
      <c r="C4" s="134">
        <v>7.5</v>
      </c>
      <c r="D4" s="135"/>
      <c r="F4" s="119" t="s">
        <v>453</v>
      </c>
      <c r="G4" s="52" t="s">
        <v>454</v>
      </c>
      <c r="H4" s="52" t="s">
        <v>455</v>
      </c>
      <c r="I4" s="89"/>
    </row>
    <row r="5" spans="1:9">
      <c r="A5" s="136">
        <v>20</v>
      </c>
      <c r="B5" s="106">
        <v>30</v>
      </c>
      <c r="C5" s="106">
        <v>40</v>
      </c>
      <c r="D5" s="135"/>
      <c r="F5" s="119" t="s">
        <v>456</v>
      </c>
      <c r="G5" s="52" t="s">
        <v>457</v>
      </c>
      <c r="H5" s="52" t="s">
        <v>458</v>
      </c>
      <c r="I5" s="89"/>
    </row>
    <row r="6" spans="1:9">
      <c r="A6" s="137">
        <v>0</v>
      </c>
      <c r="B6" s="106">
        <v>30</v>
      </c>
      <c r="C6" s="106">
        <v>26</v>
      </c>
      <c r="D6" s="135"/>
      <c r="F6" s="119" t="s">
        <v>459</v>
      </c>
      <c r="G6" s="52"/>
      <c r="H6" s="52" t="s">
        <v>460</v>
      </c>
      <c r="I6" s="89"/>
    </row>
    <row r="7" spans="1:9" ht="18" thickBot="1">
      <c r="A7" s="138">
        <v>8</v>
      </c>
      <c r="B7" s="108"/>
      <c r="C7" s="108">
        <v>10</v>
      </c>
      <c r="D7" s="139"/>
      <c r="F7" s="90" t="s">
        <v>461</v>
      </c>
      <c r="G7" s="91" t="s">
        <v>462</v>
      </c>
      <c r="H7" s="91" t="s">
        <v>455</v>
      </c>
      <c r="I7" s="92"/>
    </row>
    <row r="17" spans="1:16">
      <c r="A17" s="50" t="s">
        <v>14</v>
      </c>
      <c r="B17" s="50"/>
      <c r="C17" s="51"/>
      <c r="D17" s="50" t="s">
        <v>464</v>
      </c>
      <c r="F17" s="54" t="s">
        <v>469</v>
      </c>
      <c r="I17" s="196" t="s">
        <v>14</v>
      </c>
      <c r="J17" s="196"/>
      <c r="K17" s="196"/>
      <c r="L17" s="196"/>
      <c r="N17" s="196" t="s">
        <v>471</v>
      </c>
      <c r="O17" s="196"/>
      <c r="P17" s="196"/>
    </row>
    <row r="18" spans="1:16" ht="18" thickBot="1">
      <c r="A18" s="51"/>
      <c r="B18" s="51"/>
      <c r="C18" s="51"/>
      <c r="D18" s="51"/>
      <c r="E18" s="51"/>
      <c r="F18" s="51"/>
    </row>
    <row r="19" spans="1:16" ht="36">
      <c r="A19" s="85" t="s">
        <v>16</v>
      </c>
      <c r="B19" s="86" t="s">
        <v>17</v>
      </c>
      <c r="C19" s="87" t="s">
        <v>19</v>
      </c>
      <c r="D19" s="51"/>
      <c r="E19" s="85" t="s">
        <v>17</v>
      </c>
      <c r="F19" s="87" t="s">
        <v>145</v>
      </c>
      <c r="I19" s="2" t="s">
        <v>16</v>
      </c>
      <c r="J19" s="2" t="s">
        <v>17</v>
      </c>
      <c r="K19" s="2" t="s">
        <v>18</v>
      </c>
      <c r="L19" s="2" t="s">
        <v>19</v>
      </c>
      <c r="N19" s="141" t="s">
        <v>470</v>
      </c>
      <c r="O19" s="142" t="s">
        <v>21</v>
      </c>
      <c r="P19" s="57" t="s">
        <v>22</v>
      </c>
    </row>
    <row r="20" spans="1:16">
      <c r="A20" s="140" t="s">
        <v>23</v>
      </c>
      <c r="B20" s="53" t="s">
        <v>24</v>
      </c>
      <c r="C20" s="89" t="s">
        <v>465</v>
      </c>
      <c r="D20" s="51"/>
      <c r="E20" s="140" t="s">
        <v>24</v>
      </c>
      <c r="F20" s="89"/>
      <c r="I20" s="2" t="s">
        <v>23</v>
      </c>
      <c r="J20" s="2" t="s">
        <v>24</v>
      </c>
      <c r="K20" s="2" t="s">
        <v>21</v>
      </c>
      <c r="L20" s="46">
        <v>1450000</v>
      </c>
      <c r="N20" s="74" t="s">
        <v>24</v>
      </c>
      <c r="O20" s="46"/>
      <c r="P20" s="143"/>
    </row>
    <row r="21" spans="1:16" ht="18" thickBot="1">
      <c r="A21" s="140" t="s">
        <v>25</v>
      </c>
      <c r="B21" s="53" t="s">
        <v>26</v>
      </c>
      <c r="C21" s="89" t="s">
        <v>466</v>
      </c>
      <c r="D21" s="51"/>
      <c r="E21" s="96" t="s">
        <v>26</v>
      </c>
      <c r="F21" s="92"/>
      <c r="I21" s="2" t="s">
        <v>25</v>
      </c>
      <c r="J21" s="2" t="s">
        <v>26</v>
      </c>
      <c r="K21" s="2" t="s">
        <v>22</v>
      </c>
      <c r="L21" s="46">
        <v>1350000</v>
      </c>
      <c r="N21" s="84" t="s">
        <v>26</v>
      </c>
      <c r="O21" s="144"/>
      <c r="P21" s="145"/>
    </row>
    <row r="22" spans="1:16">
      <c r="A22" s="140" t="s">
        <v>27</v>
      </c>
      <c r="B22" s="53" t="s">
        <v>24</v>
      </c>
      <c r="C22" s="89" t="s">
        <v>466</v>
      </c>
      <c r="D22" s="51"/>
      <c r="E22" s="51"/>
      <c r="F22" s="51"/>
      <c r="I22" s="2" t="s">
        <v>27</v>
      </c>
      <c r="J22" s="2" t="s">
        <v>24</v>
      </c>
      <c r="K22" s="2" t="s">
        <v>22</v>
      </c>
      <c r="L22" s="46">
        <v>1350000</v>
      </c>
    </row>
    <row r="23" spans="1:16">
      <c r="A23" s="140" t="s">
        <v>28</v>
      </c>
      <c r="B23" s="53" t="s">
        <v>26</v>
      </c>
      <c r="C23" s="89" t="s">
        <v>467</v>
      </c>
      <c r="D23" s="51"/>
      <c r="E23" s="51"/>
      <c r="F23" s="51"/>
      <c r="I23" s="2" t="s">
        <v>28</v>
      </c>
      <c r="J23" s="2" t="s">
        <v>26</v>
      </c>
      <c r="K23" s="2" t="s">
        <v>22</v>
      </c>
      <c r="L23" s="46">
        <v>1200000</v>
      </c>
    </row>
    <row r="24" spans="1:16">
      <c r="A24" s="140" t="s">
        <v>29</v>
      </c>
      <c r="B24" s="53" t="s">
        <v>24</v>
      </c>
      <c r="C24" s="89" t="s">
        <v>465</v>
      </c>
      <c r="D24" s="51"/>
      <c r="E24" s="51"/>
      <c r="F24" s="51"/>
      <c r="I24" s="2" t="s">
        <v>29</v>
      </c>
      <c r="J24" s="2" t="s">
        <v>24</v>
      </c>
      <c r="K24" s="2" t="s">
        <v>21</v>
      </c>
      <c r="L24" s="46">
        <v>1450000</v>
      </c>
    </row>
    <row r="25" spans="1:16">
      <c r="A25" s="140" t="s">
        <v>30</v>
      </c>
      <c r="B25" s="53" t="s">
        <v>26</v>
      </c>
      <c r="C25" s="89" t="s">
        <v>465</v>
      </c>
      <c r="D25" s="51"/>
      <c r="E25" s="51"/>
      <c r="F25" s="51"/>
      <c r="I25" s="2" t="s">
        <v>30</v>
      </c>
      <c r="J25" s="2" t="s">
        <v>26</v>
      </c>
      <c r="K25" s="2" t="s">
        <v>21</v>
      </c>
      <c r="L25" s="46">
        <v>1450000</v>
      </c>
    </row>
    <row r="26" spans="1:16">
      <c r="A26" s="140" t="s">
        <v>31</v>
      </c>
      <c r="B26" s="53" t="s">
        <v>26</v>
      </c>
      <c r="C26" s="89" t="s">
        <v>467</v>
      </c>
      <c r="D26" s="51"/>
      <c r="E26" s="51"/>
      <c r="F26" s="51"/>
      <c r="I26" s="2" t="s">
        <v>31</v>
      </c>
      <c r="J26" s="2" t="s">
        <v>26</v>
      </c>
      <c r="K26" s="2" t="s">
        <v>21</v>
      </c>
      <c r="L26" s="46">
        <v>1200000</v>
      </c>
    </row>
    <row r="27" spans="1:16" ht="18" thickBot="1">
      <c r="A27" s="96" t="s">
        <v>32</v>
      </c>
      <c r="B27" s="93" t="s">
        <v>24</v>
      </c>
      <c r="C27" s="92" t="s">
        <v>468</v>
      </c>
      <c r="D27" s="51"/>
      <c r="E27" s="51"/>
      <c r="F27" s="51"/>
      <c r="I27" s="2" t="s">
        <v>32</v>
      </c>
      <c r="J27" s="2" t="s">
        <v>24</v>
      </c>
      <c r="K27" s="2" t="s">
        <v>22</v>
      </c>
      <c r="L27" s="46">
        <v>1300000</v>
      </c>
    </row>
    <row r="34" spans="1:10">
      <c r="A34" s="196" t="s">
        <v>474</v>
      </c>
      <c r="B34" s="196"/>
      <c r="C34" s="196"/>
      <c r="D34" s="196"/>
      <c r="E34" s="196"/>
      <c r="G34" s="196" t="s">
        <v>489</v>
      </c>
      <c r="H34" s="196"/>
      <c r="I34" s="196"/>
      <c r="J34" s="196"/>
    </row>
    <row r="35" spans="1:10" ht="18" thickBot="1">
      <c r="G35" s="203" t="s">
        <v>475</v>
      </c>
      <c r="H35" s="203"/>
      <c r="I35" s="203"/>
      <c r="J35" s="203"/>
    </row>
    <row r="36" spans="1:10">
      <c r="A36" s="2" t="s">
        <v>0</v>
      </c>
      <c r="B36" s="2" t="s">
        <v>1</v>
      </c>
      <c r="C36" s="2" t="s">
        <v>2</v>
      </c>
      <c r="D36" s="2" t="s">
        <v>472</v>
      </c>
      <c r="E36" s="3" t="s">
        <v>473</v>
      </c>
      <c r="G36" s="55" t="s">
        <v>16</v>
      </c>
      <c r="H36" s="56" t="s">
        <v>476</v>
      </c>
      <c r="I36" s="56" t="s">
        <v>477</v>
      </c>
      <c r="J36" s="73" t="s">
        <v>478</v>
      </c>
    </row>
    <row r="37" spans="1:10">
      <c r="A37" s="46">
        <v>12</v>
      </c>
      <c r="B37" s="46">
        <v>21</v>
      </c>
      <c r="C37" s="46">
        <v>18</v>
      </c>
      <c r="D37" s="46">
        <v>5</v>
      </c>
      <c r="E37" s="46"/>
      <c r="G37" s="74" t="s">
        <v>479</v>
      </c>
      <c r="H37" s="2" t="s">
        <v>480</v>
      </c>
      <c r="I37" s="45">
        <v>0.72</v>
      </c>
      <c r="J37" s="59">
        <v>0.88</v>
      </c>
    </row>
    <row r="38" spans="1:10">
      <c r="A38" s="46">
        <v>5</v>
      </c>
      <c r="B38" s="46">
        <v>2</v>
      </c>
      <c r="C38" s="46">
        <v>19</v>
      </c>
      <c r="D38" s="46">
        <v>21</v>
      </c>
      <c r="E38" s="46"/>
      <c r="G38" s="74" t="s">
        <v>481</v>
      </c>
      <c r="H38" s="2" t="s">
        <v>482</v>
      </c>
      <c r="I38" s="45">
        <v>0.55000000000000004</v>
      </c>
      <c r="J38" s="59">
        <v>0.7</v>
      </c>
    </row>
    <row r="39" spans="1:10">
      <c r="A39" s="46">
        <v>7</v>
      </c>
      <c r="B39" s="46">
        <v>16</v>
      </c>
      <c r="C39" s="46">
        <v>18</v>
      </c>
      <c r="D39" s="46">
        <v>14</v>
      </c>
      <c r="E39" s="46"/>
      <c r="G39" s="74" t="s">
        <v>483</v>
      </c>
      <c r="H39" s="2" t="s">
        <v>484</v>
      </c>
      <c r="I39" s="45">
        <v>0.98</v>
      </c>
      <c r="J39" s="59">
        <v>0.8</v>
      </c>
    </row>
    <row r="40" spans="1:10">
      <c r="A40" s="46">
        <v>4</v>
      </c>
      <c r="B40" s="46">
        <v>15</v>
      </c>
      <c r="C40" s="46">
        <v>24</v>
      </c>
      <c r="D40" s="46">
        <v>2</v>
      </c>
      <c r="E40" s="46"/>
      <c r="G40" s="74" t="s">
        <v>485</v>
      </c>
      <c r="H40" s="2" t="s">
        <v>482</v>
      </c>
      <c r="I40" s="45">
        <v>0.76</v>
      </c>
      <c r="J40" s="59">
        <v>0.94</v>
      </c>
    </row>
    <row r="41" spans="1:10">
      <c r="G41" s="74" t="s">
        <v>486</v>
      </c>
      <c r="H41" s="2" t="s">
        <v>480</v>
      </c>
      <c r="I41" s="45" t="b">
        <v>1</v>
      </c>
      <c r="J41" s="59">
        <v>0.67</v>
      </c>
    </row>
    <row r="42" spans="1:10">
      <c r="G42" s="74" t="s">
        <v>487</v>
      </c>
      <c r="H42" s="2" t="s">
        <v>480</v>
      </c>
      <c r="I42" s="45">
        <v>0.84</v>
      </c>
      <c r="J42" s="59">
        <v>0.9</v>
      </c>
    </row>
    <row r="43" spans="1:10" ht="18" thickBot="1">
      <c r="G43" s="199" t="s">
        <v>488</v>
      </c>
      <c r="H43" s="200"/>
      <c r="I43" s="72"/>
      <c r="J43" s="62"/>
    </row>
    <row r="48" spans="1:10">
      <c r="A48" s="196" t="s">
        <v>491</v>
      </c>
      <c r="B48" s="196"/>
      <c r="C48" s="196"/>
      <c r="D48" s="196"/>
      <c r="E48" s="196"/>
      <c r="G48" s="196" t="s">
        <v>494</v>
      </c>
      <c r="H48" s="196"/>
      <c r="I48" s="196"/>
      <c r="J48" s="196"/>
    </row>
    <row r="49" spans="1:10" ht="18" thickBot="1">
      <c r="G49" s="201" t="s">
        <v>492</v>
      </c>
      <c r="H49" s="202"/>
      <c r="I49" s="202"/>
      <c r="J49" s="202"/>
    </row>
    <row r="50" spans="1:10">
      <c r="A50" s="55" t="s">
        <v>0</v>
      </c>
      <c r="B50" s="56" t="s">
        <v>1</v>
      </c>
      <c r="C50" s="56" t="s">
        <v>2</v>
      </c>
      <c r="D50" s="56" t="s">
        <v>472</v>
      </c>
      <c r="E50" s="57" t="s">
        <v>490</v>
      </c>
      <c r="G50" s="55" t="s">
        <v>16</v>
      </c>
      <c r="H50" s="56" t="s">
        <v>476</v>
      </c>
      <c r="I50" s="56" t="s">
        <v>477</v>
      </c>
      <c r="J50" s="73" t="s">
        <v>478</v>
      </c>
    </row>
    <row r="51" spans="1:10">
      <c r="A51" s="136">
        <v>12</v>
      </c>
      <c r="B51" s="106">
        <v>21</v>
      </c>
      <c r="C51" s="106">
        <v>18</v>
      </c>
      <c r="D51" s="106">
        <v>5</v>
      </c>
      <c r="E51" s="107"/>
      <c r="G51" s="74" t="s">
        <v>479</v>
      </c>
      <c r="H51" s="2" t="s">
        <v>480</v>
      </c>
      <c r="I51" s="45">
        <v>0.72</v>
      </c>
      <c r="J51" s="59">
        <v>0.88</v>
      </c>
    </row>
    <row r="52" spans="1:10">
      <c r="A52" s="136">
        <v>5</v>
      </c>
      <c r="B52" s="106">
        <v>2</v>
      </c>
      <c r="C52" s="106">
        <v>19</v>
      </c>
      <c r="D52" s="106">
        <v>21</v>
      </c>
      <c r="E52" s="107"/>
      <c r="G52" s="74" t="s">
        <v>481</v>
      </c>
      <c r="H52" s="2" t="s">
        <v>482</v>
      </c>
      <c r="I52" s="45">
        <v>0.55000000000000004</v>
      </c>
      <c r="J52" s="59">
        <v>0.7</v>
      </c>
    </row>
    <row r="53" spans="1:10">
      <c r="A53" s="136">
        <v>7</v>
      </c>
      <c r="B53" s="106">
        <v>16</v>
      </c>
      <c r="C53" s="106">
        <v>18</v>
      </c>
      <c r="D53" s="106">
        <v>14</v>
      </c>
      <c r="E53" s="107"/>
      <c r="G53" s="74" t="s">
        <v>483</v>
      </c>
      <c r="H53" s="2" t="s">
        <v>484</v>
      </c>
      <c r="I53" s="45">
        <v>0.98</v>
      </c>
      <c r="J53" s="59">
        <v>0.8</v>
      </c>
    </row>
    <row r="54" spans="1:10" ht="18" thickBot="1">
      <c r="A54" s="138">
        <v>4</v>
      </c>
      <c r="B54" s="108">
        <v>15</v>
      </c>
      <c r="C54" s="108">
        <v>24</v>
      </c>
      <c r="D54" s="108">
        <v>2</v>
      </c>
      <c r="E54" s="109"/>
      <c r="G54" s="74" t="s">
        <v>485</v>
      </c>
      <c r="H54" s="2" t="s">
        <v>482</v>
      </c>
      <c r="I54" s="45">
        <v>0.76</v>
      </c>
      <c r="J54" s="59">
        <v>0.94</v>
      </c>
    </row>
    <row r="55" spans="1:10">
      <c r="G55" s="74" t="s">
        <v>486</v>
      </c>
      <c r="H55" s="2" t="s">
        <v>480</v>
      </c>
      <c r="I55" s="45" t="b">
        <v>0</v>
      </c>
      <c r="J55" s="59">
        <v>0.67</v>
      </c>
    </row>
    <row r="56" spans="1:10">
      <c r="G56" s="74" t="s">
        <v>487</v>
      </c>
      <c r="H56" s="2" t="s">
        <v>480</v>
      </c>
      <c r="I56" s="45">
        <v>0.84</v>
      </c>
      <c r="J56" s="59">
        <v>0.9</v>
      </c>
    </row>
    <row r="57" spans="1:10" ht="18" thickBot="1">
      <c r="G57" s="199" t="s">
        <v>493</v>
      </c>
      <c r="H57" s="200"/>
      <c r="I57" s="72"/>
      <c r="J57" s="62"/>
    </row>
    <row r="62" spans="1:10">
      <c r="A62" s="196" t="s">
        <v>497</v>
      </c>
      <c r="B62" s="196"/>
      <c r="C62" s="196"/>
      <c r="D62" s="196"/>
    </row>
    <row r="63" spans="1:10" ht="18" thickBot="1"/>
    <row r="64" spans="1:10">
      <c r="A64" s="55" t="s">
        <v>450</v>
      </c>
      <c r="B64" s="56" t="s">
        <v>451</v>
      </c>
      <c r="C64" s="151" t="s">
        <v>452</v>
      </c>
      <c r="D64" s="154" t="s">
        <v>498</v>
      </c>
      <c r="E64" s="57" t="s">
        <v>499</v>
      </c>
      <c r="F64" s="57" t="s">
        <v>500</v>
      </c>
    </row>
    <row r="65" spans="1:7">
      <c r="A65" s="78">
        <v>45089</v>
      </c>
      <c r="B65" s="4">
        <v>52</v>
      </c>
      <c r="C65" s="152"/>
      <c r="D65" s="58"/>
      <c r="E65" s="59"/>
      <c r="F65" s="59"/>
    </row>
    <row r="66" spans="1:7">
      <c r="A66" s="146" t="s">
        <v>495</v>
      </c>
      <c r="B66" s="147">
        <v>4.2361111111111099E-2</v>
      </c>
      <c r="C66" s="152">
        <v>85</v>
      </c>
      <c r="D66" s="58"/>
      <c r="E66" s="59"/>
      <c r="F66" s="59"/>
    </row>
    <row r="67" spans="1:7">
      <c r="A67" s="148" t="s">
        <v>496</v>
      </c>
      <c r="B67" s="4"/>
      <c r="C67" s="152">
        <v>67</v>
      </c>
      <c r="D67" s="58"/>
      <c r="E67" s="59"/>
      <c r="F67" s="59"/>
    </row>
    <row r="68" spans="1:7" ht="18" thickBot="1">
      <c r="A68" s="149">
        <v>4</v>
      </c>
      <c r="B68" s="150">
        <v>92</v>
      </c>
      <c r="C68" s="153" t="e">
        <v>#DIV/0!</v>
      </c>
      <c r="D68" s="60"/>
      <c r="E68" s="62"/>
      <c r="F68" s="62"/>
    </row>
    <row r="72" spans="1:7">
      <c r="A72" s="196" t="s">
        <v>503</v>
      </c>
      <c r="B72" s="196"/>
      <c r="C72" s="196"/>
      <c r="D72" s="196"/>
      <c r="F72" s="196" t="s">
        <v>501</v>
      </c>
      <c r="G72" s="196"/>
    </row>
    <row r="73" spans="1:7" ht="18" thickBot="1"/>
    <row r="74" spans="1:7">
      <c r="A74" s="55" t="s">
        <v>6</v>
      </c>
      <c r="B74" s="56" t="s">
        <v>7</v>
      </c>
      <c r="C74" s="56" t="s">
        <v>8</v>
      </c>
      <c r="D74" s="73" t="s">
        <v>9</v>
      </c>
      <c r="F74" s="55" t="s">
        <v>6</v>
      </c>
      <c r="G74" s="57" t="s">
        <v>502</v>
      </c>
    </row>
    <row r="75" spans="1:7">
      <c r="A75" s="74" t="s">
        <v>10</v>
      </c>
      <c r="B75" s="155">
        <v>6</v>
      </c>
      <c r="C75" s="46">
        <v>250</v>
      </c>
      <c r="D75" s="143">
        <v>1500</v>
      </c>
      <c r="F75" s="74" t="s">
        <v>11</v>
      </c>
      <c r="G75" s="107"/>
    </row>
    <row r="76" spans="1:7">
      <c r="A76" s="74" t="s">
        <v>11</v>
      </c>
      <c r="B76" s="155">
        <v>8</v>
      </c>
      <c r="C76" s="46">
        <v>300</v>
      </c>
      <c r="D76" s="143">
        <v>2400</v>
      </c>
      <c r="F76" s="74" t="s">
        <v>12</v>
      </c>
      <c r="G76" s="107"/>
    </row>
    <row r="77" spans="1:7" ht="18" thickBot="1">
      <c r="A77" s="74" t="s">
        <v>10</v>
      </c>
      <c r="B77" s="155">
        <v>5</v>
      </c>
      <c r="C77" s="46">
        <v>250</v>
      </c>
      <c r="D77" s="143">
        <v>1250</v>
      </c>
      <c r="F77" s="84" t="s">
        <v>10</v>
      </c>
      <c r="G77" s="109"/>
    </row>
    <row r="78" spans="1:7">
      <c r="A78" s="74" t="s">
        <v>12</v>
      </c>
      <c r="B78" s="155">
        <v>7</v>
      </c>
      <c r="C78" s="46">
        <v>500</v>
      </c>
      <c r="D78" s="143">
        <v>3500</v>
      </c>
    </row>
    <row r="79" spans="1:7">
      <c r="A79" s="74" t="s">
        <v>11</v>
      </c>
      <c r="B79" s="155">
        <v>10</v>
      </c>
      <c r="C79" s="46">
        <v>300</v>
      </c>
      <c r="D79" s="143">
        <v>3000</v>
      </c>
    </row>
    <row r="80" spans="1:7">
      <c r="A80" s="74" t="s">
        <v>12</v>
      </c>
      <c r="B80" s="155">
        <v>5</v>
      </c>
      <c r="C80" s="46">
        <v>500</v>
      </c>
      <c r="D80" s="143">
        <v>2500</v>
      </c>
    </row>
    <row r="81" spans="1:8" ht="18" thickBot="1">
      <c r="A81" s="84" t="s">
        <v>11</v>
      </c>
      <c r="B81" s="156">
        <v>7</v>
      </c>
      <c r="C81" s="144">
        <v>300</v>
      </c>
      <c r="D81" s="145">
        <v>2100</v>
      </c>
    </row>
    <row r="84" spans="1:8">
      <c r="A84" s="196" t="s">
        <v>505</v>
      </c>
      <c r="B84" s="196"/>
      <c r="C84" s="196"/>
      <c r="D84" s="196"/>
      <c r="F84" s="196" t="s">
        <v>504</v>
      </c>
      <c r="G84" s="196"/>
      <c r="H84" s="196"/>
    </row>
    <row r="86" spans="1:8" ht="36">
      <c r="A86" s="2" t="s">
        <v>16</v>
      </c>
      <c r="B86" s="2" t="s">
        <v>17</v>
      </c>
      <c r="C86" s="2" t="s">
        <v>18</v>
      </c>
      <c r="D86" s="2" t="s">
        <v>19</v>
      </c>
      <c r="E86" s="47"/>
      <c r="F86" s="5" t="s">
        <v>470</v>
      </c>
      <c r="G86" s="3" t="s">
        <v>21</v>
      </c>
      <c r="H86" s="3" t="s">
        <v>22</v>
      </c>
    </row>
    <row r="87" spans="1:8">
      <c r="A87" s="2" t="s">
        <v>23</v>
      </c>
      <c r="B87" s="2" t="s">
        <v>24</v>
      </c>
      <c r="C87" s="2" t="s">
        <v>21</v>
      </c>
      <c r="D87" s="46">
        <v>1450000</v>
      </c>
      <c r="F87" s="2" t="s">
        <v>24</v>
      </c>
      <c r="G87" s="46"/>
      <c r="H87" s="46"/>
    </row>
    <row r="88" spans="1:8">
      <c r="A88" s="2" t="s">
        <v>25</v>
      </c>
      <c r="B88" s="2" t="s">
        <v>26</v>
      </c>
      <c r="C88" s="2" t="s">
        <v>22</v>
      </c>
      <c r="D88" s="46">
        <v>1350000</v>
      </c>
      <c r="F88" s="2" t="s">
        <v>26</v>
      </c>
      <c r="G88" s="46"/>
      <c r="H88" s="46"/>
    </row>
    <row r="89" spans="1:8">
      <c r="A89" s="2" t="s">
        <v>27</v>
      </c>
      <c r="B89" s="2" t="s">
        <v>24</v>
      </c>
      <c r="C89" s="2" t="s">
        <v>22</v>
      </c>
      <c r="D89" s="46">
        <v>1350000</v>
      </c>
    </row>
    <row r="90" spans="1:8">
      <c r="A90" s="2" t="s">
        <v>28</v>
      </c>
      <c r="B90" s="2" t="s">
        <v>26</v>
      </c>
      <c r="C90" s="2" t="s">
        <v>22</v>
      </c>
      <c r="D90" s="46">
        <v>1200000</v>
      </c>
    </row>
    <row r="91" spans="1:8">
      <c r="A91" s="2" t="s">
        <v>29</v>
      </c>
      <c r="B91" s="2" t="s">
        <v>24</v>
      </c>
      <c r="C91" s="2" t="s">
        <v>21</v>
      </c>
      <c r="D91" s="46">
        <v>1450000</v>
      </c>
    </row>
    <row r="92" spans="1:8">
      <c r="A92" s="2" t="s">
        <v>30</v>
      </c>
      <c r="B92" s="2" t="s">
        <v>26</v>
      </c>
      <c r="C92" s="2" t="s">
        <v>21</v>
      </c>
      <c r="D92" s="46">
        <v>1450000</v>
      </c>
    </row>
    <row r="93" spans="1:8">
      <c r="A93" s="2" t="s">
        <v>31</v>
      </c>
      <c r="B93" s="2" t="s">
        <v>26</v>
      </c>
      <c r="C93" s="2" t="s">
        <v>21</v>
      </c>
      <c r="D93" s="46">
        <v>1200000</v>
      </c>
      <c r="E93" s="157"/>
    </row>
    <row r="94" spans="1:8">
      <c r="A94" s="2" t="s">
        <v>32</v>
      </c>
      <c r="B94" s="2" t="s">
        <v>24</v>
      </c>
      <c r="C94" s="2" t="s">
        <v>22</v>
      </c>
      <c r="D94" s="46">
        <v>1300000</v>
      </c>
      <c r="E94" s="157"/>
    </row>
    <row r="98" spans="1:6">
      <c r="A98" s="196" t="s">
        <v>509</v>
      </c>
      <c r="B98" s="196"/>
      <c r="C98" s="196"/>
      <c r="D98" s="196"/>
      <c r="E98" s="196"/>
      <c r="F98" s="196"/>
    </row>
    <row r="99" spans="1:6" ht="18" thickBot="1"/>
    <row r="100" spans="1:6" ht="18" thickBot="1">
      <c r="A100" s="55" t="s">
        <v>0</v>
      </c>
      <c r="B100" s="56" t="s">
        <v>1</v>
      </c>
      <c r="C100" s="73" t="s">
        <v>2</v>
      </c>
    </row>
    <row r="101" spans="1:6">
      <c r="A101" s="158">
        <v>12</v>
      </c>
      <c r="B101" s="46">
        <v>21</v>
      </c>
      <c r="C101" s="143">
        <v>18</v>
      </c>
      <c r="E101" s="159" t="s">
        <v>506</v>
      </c>
      <c r="F101" s="71"/>
    </row>
    <row r="102" spans="1:6">
      <c r="A102" s="158">
        <v>5</v>
      </c>
      <c r="B102" s="46">
        <v>2</v>
      </c>
      <c r="C102" s="143">
        <v>19</v>
      </c>
      <c r="E102" s="160" t="s">
        <v>507</v>
      </c>
      <c r="F102" s="59"/>
    </row>
    <row r="103" spans="1:6" ht="18" thickBot="1">
      <c r="A103" s="158">
        <v>7</v>
      </c>
      <c r="B103" s="46">
        <v>16</v>
      </c>
      <c r="C103" s="143">
        <v>18</v>
      </c>
      <c r="E103" s="161" t="s">
        <v>508</v>
      </c>
      <c r="F103" s="62"/>
    </row>
    <row r="104" spans="1:6" ht="18" thickBot="1">
      <c r="A104" s="162">
        <v>4</v>
      </c>
      <c r="B104" s="144">
        <v>15</v>
      </c>
      <c r="C104" s="145">
        <v>24</v>
      </c>
    </row>
    <row r="108" spans="1:6">
      <c r="A108" s="196" t="s">
        <v>513</v>
      </c>
      <c r="B108" s="196"/>
      <c r="C108" s="196"/>
      <c r="D108" s="196"/>
      <c r="E108" s="196"/>
      <c r="F108" s="196"/>
    </row>
    <row r="109" spans="1:6" ht="18" thickBot="1"/>
    <row r="110" spans="1:6" ht="18" thickBot="1">
      <c r="A110" s="55" t="s">
        <v>0</v>
      </c>
      <c r="B110" s="56" t="s">
        <v>1</v>
      </c>
      <c r="C110" s="73" t="s">
        <v>2</v>
      </c>
    </row>
    <row r="111" spans="1:6">
      <c r="A111" s="158">
        <v>12</v>
      </c>
      <c r="B111" s="46">
        <v>21</v>
      </c>
      <c r="C111" s="143">
        <v>18</v>
      </c>
      <c r="E111" s="159" t="s">
        <v>510</v>
      </c>
      <c r="F111" s="71"/>
    </row>
    <row r="112" spans="1:6">
      <c r="A112" s="158">
        <v>5</v>
      </c>
      <c r="B112" s="46">
        <v>2</v>
      </c>
      <c r="C112" s="143">
        <v>19</v>
      </c>
      <c r="E112" s="160" t="s">
        <v>511</v>
      </c>
      <c r="F112" s="59"/>
    </row>
    <row r="113" spans="1:6" ht="18" thickBot="1">
      <c r="A113" s="158">
        <v>7</v>
      </c>
      <c r="B113" s="46">
        <v>16</v>
      </c>
      <c r="C113" s="143">
        <v>18</v>
      </c>
      <c r="E113" s="161" t="s">
        <v>512</v>
      </c>
      <c r="F113" s="62"/>
    </row>
    <row r="114" spans="1:6" ht="18" thickBot="1">
      <c r="A114" s="162">
        <v>4</v>
      </c>
      <c r="B114" s="144">
        <v>15</v>
      </c>
      <c r="C114" s="145">
        <v>24</v>
      </c>
    </row>
    <row r="120" spans="1:6">
      <c r="A120" s="197" t="s">
        <v>522</v>
      </c>
      <c r="B120" s="197"/>
      <c r="C120" s="197"/>
      <c r="D120" s="197"/>
      <c r="E120" s="197"/>
      <c r="F120" s="197"/>
    </row>
    <row r="121" spans="1:6">
      <c r="A121" s="2" t="s">
        <v>16</v>
      </c>
      <c r="B121" s="2" t="s">
        <v>514</v>
      </c>
      <c r="C121" s="2" t="s">
        <v>477</v>
      </c>
      <c r="D121" s="2" t="s">
        <v>478</v>
      </c>
      <c r="E121" s="2" t="s">
        <v>515</v>
      </c>
      <c r="F121" s="3" t="s">
        <v>516</v>
      </c>
    </row>
    <row r="122" spans="1:6">
      <c r="A122" s="2" t="s">
        <v>517</v>
      </c>
      <c r="B122" s="2">
        <v>72</v>
      </c>
      <c r="C122" s="2">
        <v>90</v>
      </c>
      <c r="D122" s="2">
        <v>78</v>
      </c>
      <c r="E122" s="2">
        <f>SUM(B122:D122)</f>
        <v>240</v>
      </c>
      <c r="F122" s="2"/>
    </row>
    <row r="123" spans="1:6">
      <c r="A123" s="2" t="s">
        <v>518</v>
      </c>
      <c r="B123" s="2">
        <v>88</v>
      </c>
      <c r="C123" s="2">
        <v>80</v>
      </c>
      <c r="D123" s="2">
        <v>72</v>
      </c>
      <c r="E123" s="2">
        <f>SUM(B123:D123)</f>
        <v>240</v>
      </c>
      <c r="F123" s="2"/>
    </row>
    <row r="124" spans="1:6">
      <c r="A124" s="2" t="s">
        <v>519</v>
      </c>
      <c r="B124" s="2">
        <v>75</v>
      </c>
      <c r="C124" s="2">
        <v>98</v>
      </c>
      <c r="D124" s="2">
        <v>75</v>
      </c>
      <c r="E124" s="2">
        <f>SUM(B124:D124)</f>
        <v>248</v>
      </c>
      <c r="F124" s="2"/>
    </row>
    <row r="125" spans="1:6">
      <c r="A125" s="2" t="s">
        <v>520</v>
      </c>
      <c r="B125" s="2"/>
      <c r="C125" s="2">
        <v>100</v>
      </c>
      <c r="D125" s="2">
        <v>100</v>
      </c>
      <c r="E125" s="2">
        <f>SUM(B125:D125)</f>
        <v>200</v>
      </c>
      <c r="F125" s="2"/>
    </row>
    <row r="126" spans="1:6">
      <c r="A126" s="2" t="s">
        <v>521</v>
      </c>
      <c r="B126" s="2">
        <v>85</v>
      </c>
      <c r="C126" s="2"/>
      <c r="D126" s="2">
        <v>85</v>
      </c>
      <c r="E126" s="2">
        <f>SUM(B126:D126)</f>
        <v>170</v>
      </c>
      <c r="F126" s="2"/>
    </row>
    <row r="130" spans="1:4">
      <c r="A130" s="247" t="s">
        <v>524</v>
      </c>
      <c r="B130" s="247"/>
      <c r="C130" s="247"/>
      <c r="D130" s="247"/>
    </row>
    <row r="131" spans="1:4" ht="18" thickBot="1"/>
    <row r="132" spans="1:4">
      <c r="A132" s="55" t="s">
        <v>0</v>
      </c>
      <c r="B132" s="56" t="s">
        <v>1</v>
      </c>
      <c r="C132" s="56" t="s">
        <v>2</v>
      </c>
      <c r="D132" s="57" t="s">
        <v>523</v>
      </c>
    </row>
    <row r="133" spans="1:4">
      <c r="A133" s="158">
        <v>1</v>
      </c>
      <c r="B133" s="46">
        <v>2</v>
      </c>
      <c r="C133" s="46">
        <v>3</v>
      </c>
      <c r="D133" s="163"/>
    </row>
    <row r="134" spans="1:4">
      <c r="A134" s="158">
        <v>2</v>
      </c>
      <c r="B134" s="46">
        <v>2</v>
      </c>
      <c r="C134" s="46">
        <v>2</v>
      </c>
      <c r="D134" s="163"/>
    </row>
    <row r="135" spans="1:4">
      <c r="A135" s="164">
        <v>0</v>
      </c>
      <c r="B135" s="46">
        <v>3</v>
      </c>
      <c r="C135" s="46">
        <v>5</v>
      </c>
      <c r="D135" s="163"/>
    </row>
    <row r="136" spans="1:4" ht="18" thickBot="1">
      <c r="A136" s="162">
        <v>4</v>
      </c>
      <c r="B136" s="144"/>
      <c r="C136" s="144">
        <v>2</v>
      </c>
      <c r="D136" s="165"/>
    </row>
    <row r="140" spans="1:4">
      <c r="A140" s="247" t="s">
        <v>526</v>
      </c>
      <c r="B140" s="247"/>
      <c r="C140" s="247"/>
      <c r="D140" s="247"/>
    </row>
    <row r="141" spans="1:4" ht="18" thickBot="1"/>
    <row r="142" spans="1:4">
      <c r="A142" s="55" t="s">
        <v>0</v>
      </c>
      <c r="B142" s="56" t="s">
        <v>1</v>
      </c>
      <c r="C142" s="56" t="s">
        <v>2</v>
      </c>
      <c r="D142" s="57" t="s">
        <v>525</v>
      </c>
    </row>
    <row r="143" spans="1:4">
      <c r="A143" s="74">
        <v>1</v>
      </c>
      <c r="B143" s="2">
        <v>2</v>
      </c>
      <c r="C143" s="2">
        <v>3</v>
      </c>
      <c r="D143" s="166"/>
    </row>
    <row r="144" spans="1:4">
      <c r="A144" s="74">
        <v>2</v>
      </c>
      <c r="B144" s="2">
        <v>2</v>
      </c>
      <c r="C144" s="2">
        <v>2</v>
      </c>
      <c r="D144" s="166"/>
    </row>
    <row r="145" spans="1:6">
      <c r="A145" s="74">
        <v>0</v>
      </c>
      <c r="B145" s="2">
        <v>3</v>
      </c>
      <c r="C145" s="2">
        <v>5</v>
      </c>
      <c r="D145" s="166"/>
    </row>
    <row r="146" spans="1:6" ht="18" thickBot="1">
      <c r="A146" s="84">
        <v>4</v>
      </c>
      <c r="B146" s="61"/>
      <c r="C146" s="61">
        <v>2</v>
      </c>
      <c r="D146" s="167"/>
    </row>
    <row r="150" spans="1:6">
      <c r="A150" s="196" t="s">
        <v>529</v>
      </c>
      <c r="B150" s="196"/>
      <c r="C150" s="196"/>
      <c r="D150" s="196"/>
      <c r="E150" s="196"/>
      <c r="F150" s="196"/>
    </row>
    <row r="151" spans="1:6" ht="18" thickBot="1"/>
    <row r="152" spans="1:6">
      <c r="A152" s="55" t="s">
        <v>0</v>
      </c>
      <c r="B152" s="56" t="s">
        <v>1</v>
      </c>
      <c r="C152" s="56" t="s">
        <v>2</v>
      </c>
      <c r="D152" s="56" t="s">
        <v>472</v>
      </c>
      <c r="E152" s="56" t="s">
        <v>527</v>
      </c>
      <c r="F152" s="57" t="s">
        <v>528</v>
      </c>
    </row>
    <row r="153" spans="1:6">
      <c r="A153" s="136">
        <v>1</v>
      </c>
      <c r="B153" s="106">
        <v>2</v>
      </c>
      <c r="C153" s="106">
        <v>3</v>
      </c>
      <c r="D153" s="106">
        <v>4</v>
      </c>
      <c r="E153" s="106">
        <v>5</v>
      </c>
      <c r="F153" s="107"/>
    </row>
    <row r="154" spans="1:6">
      <c r="A154" s="137">
        <v>0</v>
      </c>
      <c r="B154" s="106">
        <v>1</v>
      </c>
      <c r="C154" s="106">
        <v>2</v>
      </c>
      <c r="D154" s="106">
        <v>3</v>
      </c>
      <c r="E154" s="106">
        <v>4</v>
      </c>
      <c r="F154" s="107"/>
    </row>
    <row r="155" spans="1:6">
      <c r="A155" s="136">
        <v>7</v>
      </c>
      <c r="B155" s="106">
        <v>14</v>
      </c>
      <c r="C155" s="106">
        <v>16</v>
      </c>
      <c r="D155" s="106">
        <v>18</v>
      </c>
      <c r="E155" s="106"/>
      <c r="F155" s="107"/>
    </row>
    <row r="156" spans="1:6" ht="18" thickBot="1">
      <c r="A156" s="138">
        <v>25</v>
      </c>
      <c r="B156" s="108">
        <v>15</v>
      </c>
      <c r="C156" s="108">
        <v>7</v>
      </c>
      <c r="D156" s="108">
        <v>3</v>
      </c>
      <c r="E156" s="108">
        <v>1</v>
      </c>
      <c r="F156" s="109"/>
    </row>
    <row r="160" spans="1:6">
      <c r="A160" s="247" t="s">
        <v>531</v>
      </c>
      <c r="B160" s="247"/>
      <c r="C160" s="247"/>
      <c r="D160" s="247"/>
      <c r="E160" s="247"/>
      <c r="F160" s="247"/>
    </row>
    <row r="161" spans="1:8" ht="18" thickBot="1"/>
    <row r="162" spans="1:8">
      <c r="A162" s="55" t="s">
        <v>0</v>
      </c>
      <c r="B162" s="56" t="s">
        <v>1</v>
      </c>
      <c r="C162" s="56" t="s">
        <v>2</v>
      </c>
      <c r="D162" s="56" t="s">
        <v>472</v>
      </c>
      <c r="E162" s="56" t="s">
        <v>527</v>
      </c>
      <c r="F162" s="57" t="s">
        <v>530</v>
      </c>
    </row>
    <row r="163" spans="1:8">
      <c r="A163" s="74">
        <v>1</v>
      </c>
      <c r="B163" s="2">
        <v>1</v>
      </c>
      <c r="C163" s="2">
        <v>2</v>
      </c>
      <c r="D163" s="2">
        <v>2</v>
      </c>
      <c r="E163" s="2">
        <v>4</v>
      </c>
      <c r="F163" s="65"/>
    </row>
    <row r="164" spans="1:8">
      <c r="A164" s="74">
        <v>1</v>
      </c>
      <c r="B164" s="2">
        <v>2</v>
      </c>
      <c r="C164" s="2">
        <v>3</v>
      </c>
      <c r="D164" s="2">
        <v>4</v>
      </c>
      <c r="E164" s="2">
        <v>5</v>
      </c>
      <c r="F164" s="65"/>
    </row>
    <row r="165" spans="1:8">
      <c r="A165" s="74">
        <v>4</v>
      </c>
      <c r="B165" s="2">
        <v>4</v>
      </c>
      <c r="C165" s="2">
        <v>2</v>
      </c>
      <c r="D165" s="2">
        <v>2</v>
      </c>
      <c r="E165" s="2">
        <v>0</v>
      </c>
      <c r="F165" s="65"/>
    </row>
    <row r="166" spans="1:8" ht="18" thickBot="1">
      <c r="A166" s="84"/>
      <c r="B166" s="61">
        <v>15</v>
      </c>
      <c r="C166" s="61">
        <v>1</v>
      </c>
      <c r="D166" s="61">
        <v>15</v>
      </c>
      <c r="E166" s="61"/>
      <c r="F166" s="66"/>
    </row>
    <row r="171" spans="1:8" ht="18" thickBot="1">
      <c r="A171" s="252" t="s">
        <v>533</v>
      </c>
      <c r="B171" s="252"/>
      <c r="C171" s="252"/>
      <c r="E171" s="198" t="s">
        <v>534</v>
      </c>
      <c r="F171" s="198"/>
      <c r="G171" s="198"/>
      <c r="H171" s="198"/>
    </row>
    <row r="172" spans="1:8">
      <c r="A172" s="55" t="s">
        <v>450</v>
      </c>
      <c r="B172" s="56" t="s">
        <v>451</v>
      </c>
      <c r="C172" s="73" t="s">
        <v>452</v>
      </c>
      <c r="E172" s="55" t="s">
        <v>532</v>
      </c>
      <c r="F172" s="142" t="s">
        <v>450</v>
      </c>
      <c r="G172" s="142" t="s">
        <v>451</v>
      </c>
      <c r="H172" s="57" t="s">
        <v>452</v>
      </c>
    </row>
    <row r="173" spans="1:8">
      <c r="A173" s="158">
        <v>7</v>
      </c>
      <c r="B173" s="46">
        <v>89</v>
      </c>
      <c r="C173" s="143">
        <v>85</v>
      </c>
      <c r="E173" s="74">
        <v>10</v>
      </c>
      <c r="F173" s="46"/>
      <c r="G173" s="46"/>
      <c r="H173" s="143"/>
    </row>
    <row r="174" spans="1:8">
      <c r="A174" s="158">
        <v>85</v>
      </c>
      <c r="B174" s="46">
        <v>75</v>
      </c>
      <c r="C174" s="143">
        <v>64</v>
      </c>
      <c r="E174" s="74">
        <v>20</v>
      </c>
      <c r="F174" s="46"/>
      <c r="G174" s="46"/>
      <c r="H174" s="143"/>
    </row>
    <row r="175" spans="1:8">
      <c r="A175" s="158">
        <v>68</v>
      </c>
      <c r="B175" s="46">
        <v>64</v>
      </c>
      <c r="C175" s="143">
        <v>53</v>
      </c>
      <c r="E175" s="74">
        <v>30</v>
      </c>
      <c r="F175" s="46"/>
      <c r="G175" s="46"/>
      <c r="H175" s="143"/>
    </row>
    <row r="176" spans="1:8">
      <c r="A176" s="158">
        <v>89</v>
      </c>
      <c r="B176" s="46">
        <v>28</v>
      </c>
      <c r="C176" s="143">
        <v>84</v>
      </c>
      <c r="E176" s="74">
        <v>40</v>
      </c>
      <c r="F176" s="46"/>
      <c r="G176" s="46"/>
      <c r="H176" s="143"/>
    </row>
    <row r="177" spans="1:8">
      <c r="A177" s="158">
        <v>95</v>
      </c>
      <c r="B177" s="46">
        <v>56</v>
      </c>
      <c r="C177" s="143">
        <v>56</v>
      </c>
      <c r="E177" s="74">
        <v>50</v>
      </c>
      <c r="F177" s="46"/>
      <c r="G177" s="46"/>
      <c r="H177" s="143"/>
    </row>
    <row r="178" spans="1:8">
      <c r="A178" s="158">
        <v>44</v>
      </c>
      <c r="B178" s="46">
        <v>85</v>
      </c>
      <c r="C178" s="143">
        <v>48</v>
      </c>
      <c r="E178" s="74">
        <v>60</v>
      </c>
      <c r="F178" s="46"/>
      <c r="G178" s="46"/>
      <c r="H178" s="143"/>
    </row>
    <row r="179" spans="1:8">
      <c r="A179" s="158">
        <v>45</v>
      </c>
      <c r="B179" s="46">
        <v>21</v>
      </c>
      <c r="C179" s="143">
        <v>78</v>
      </c>
      <c r="E179" s="74">
        <v>70</v>
      </c>
      <c r="F179" s="46"/>
      <c r="G179" s="46"/>
      <c r="H179" s="143"/>
    </row>
    <row r="180" spans="1:8">
      <c r="A180" s="158">
        <v>25</v>
      </c>
      <c r="B180" s="46">
        <v>85</v>
      </c>
      <c r="C180" s="143">
        <v>86</v>
      </c>
      <c r="E180" s="74">
        <v>80</v>
      </c>
      <c r="F180" s="46"/>
      <c r="G180" s="46"/>
      <c r="H180" s="143"/>
    </row>
    <row r="181" spans="1:8">
      <c r="A181" s="158">
        <v>34</v>
      </c>
      <c r="B181" s="46">
        <v>62</v>
      </c>
      <c r="C181" s="143">
        <v>59</v>
      </c>
      <c r="E181" s="74">
        <v>90</v>
      </c>
      <c r="F181" s="46"/>
      <c r="G181" s="46"/>
      <c r="H181" s="143"/>
    </row>
    <row r="182" spans="1:8" ht="18" thickBot="1">
      <c r="A182" s="162">
        <v>56</v>
      </c>
      <c r="B182" s="144">
        <v>35</v>
      </c>
      <c r="C182" s="145">
        <v>34</v>
      </c>
      <c r="E182" s="84">
        <v>100</v>
      </c>
      <c r="F182" s="144"/>
      <c r="G182" s="144"/>
      <c r="H182" s="145"/>
    </row>
    <row r="186" spans="1:8">
      <c r="A186" s="247" t="s">
        <v>535</v>
      </c>
      <c r="B186" s="247"/>
      <c r="C186" s="247"/>
      <c r="D186" s="247"/>
    </row>
    <row r="187" spans="1:8" ht="18" thickBot="1"/>
    <row r="188" spans="1:8">
      <c r="A188" s="55" t="s">
        <v>0</v>
      </c>
      <c r="B188" s="56" t="s">
        <v>1</v>
      </c>
      <c r="C188" s="56" t="s">
        <v>2</v>
      </c>
      <c r="D188" s="57" t="s">
        <v>145</v>
      </c>
    </row>
    <row r="189" spans="1:8">
      <c r="A189" s="136">
        <v>1</v>
      </c>
      <c r="B189" s="106">
        <v>2</v>
      </c>
      <c r="C189" s="106">
        <v>3</v>
      </c>
      <c r="D189" s="135"/>
    </row>
    <row r="190" spans="1:8">
      <c r="A190" s="136">
        <v>2</v>
      </c>
      <c r="B190" s="106">
        <v>2</v>
      </c>
      <c r="C190" s="106">
        <v>2</v>
      </c>
      <c r="D190" s="135"/>
    </row>
    <row r="191" spans="1:8">
      <c r="A191" s="168">
        <v>0</v>
      </c>
      <c r="B191" s="106">
        <v>3</v>
      </c>
      <c r="C191" s="106">
        <v>5</v>
      </c>
      <c r="D191" s="135"/>
    </row>
    <row r="192" spans="1:8" ht="18" thickBot="1">
      <c r="A192" s="138">
        <v>4</v>
      </c>
      <c r="B192" s="108"/>
      <c r="C192" s="108">
        <v>2</v>
      </c>
      <c r="D192" s="139"/>
    </row>
    <row r="196" spans="1:5">
      <c r="A196" s="247" t="s">
        <v>536</v>
      </c>
      <c r="B196" s="247"/>
      <c r="C196" s="247"/>
      <c r="D196" s="247"/>
    </row>
    <row r="197" spans="1:5" ht="18" thickBot="1"/>
    <row r="198" spans="1:5">
      <c r="A198" s="55" t="s">
        <v>0</v>
      </c>
      <c r="B198" s="56" t="s">
        <v>1</v>
      </c>
      <c r="C198" s="56" t="s">
        <v>2</v>
      </c>
      <c r="D198" s="57" t="s">
        <v>145</v>
      </c>
    </row>
    <row r="199" spans="1:5">
      <c r="A199" s="158">
        <v>1</v>
      </c>
      <c r="B199" s="46">
        <v>2</v>
      </c>
      <c r="C199" s="46">
        <v>3</v>
      </c>
      <c r="D199" s="169"/>
    </row>
    <row r="200" spans="1:5">
      <c r="A200" s="158">
        <v>2</v>
      </c>
      <c r="B200" s="46">
        <v>2</v>
      </c>
      <c r="C200" s="46">
        <v>2</v>
      </c>
      <c r="D200" s="169"/>
    </row>
    <row r="201" spans="1:5">
      <c r="A201" s="170">
        <v>0</v>
      </c>
      <c r="B201" s="46">
        <v>3</v>
      </c>
      <c r="C201" s="46">
        <v>5</v>
      </c>
      <c r="D201" s="169"/>
    </row>
    <row r="202" spans="1:5" ht="18" thickBot="1">
      <c r="A202" s="162">
        <v>4</v>
      </c>
      <c r="B202" s="144"/>
      <c r="C202" s="144">
        <v>2</v>
      </c>
      <c r="D202" s="171"/>
    </row>
    <row r="206" spans="1:5">
      <c r="A206" s="247" t="s">
        <v>543</v>
      </c>
      <c r="B206" s="247"/>
      <c r="C206" s="247"/>
      <c r="D206" s="247"/>
      <c r="E206" s="247"/>
    </row>
    <row r="207" spans="1:5">
      <c r="A207" s="2" t="s">
        <v>16</v>
      </c>
      <c r="B207" s="2" t="s">
        <v>514</v>
      </c>
      <c r="C207" s="2" t="s">
        <v>477</v>
      </c>
      <c r="D207" s="2" t="s">
        <v>478</v>
      </c>
      <c r="E207" s="2" t="s">
        <v>515</v>
      </c>
    </row>
    <row r="208" spans="1:5">
      <c r="A208" s="2" t="s">
        <v>537</v>
      </c>
      <c r="B208" s="45">
        <v>75</v>
      </c>
      <c r="C208" s="45">
        <v>73</v>
      </c>
      <c r="D208" s="45">
        <v>80</v>
      </c>
      <c r="E208" s="45">
        <f>SUM(B208:D208)</f>
        <v>228</v>
      </c>
    </row>
    <row r="209" spans="1:5">
      <c r="A209" s="2" t="s">
        <v>538</v>
      </c>
      <c r="B209" s="45">
        <v>79</v>
      </c>
      <c r="C209" s="45">
        <v>71</v>
      </c>
      <c r="D209" s="45">
        <v>70</v>
      </c>
      <c r="E209" s="45">
        <f>SUM(B209:D209)</f>
        <v>220</v>
      </c>
    </row>
    <row r="210" spans="1:5">
      <c r="A210" s="2" t="s">
        <v>539</v>
      </c>
      <c r="B210" s="45">
        <v>71</v>
      </c>
      <c r="C210" s="45">
        <v>68</v>
      </c>
      <c r="D210" s="45">
        <v>64</v>
      </c>
      <c r="E210" s="45">
        <f>SUM(B210:D210)</f>
        <v>203</v>
      </c>
    </row>
    <row r="211" spans="1:5">
      <c r="A211" s="2" t="s">
        <v>540</v>
      </c>
      <c r="B211" s="45">
        <v>85</v>
      </c>
      <c r="C211" s="45">
        <v>90</v>
      </c>
      <c r="D211" s="45">
        <v>95</v>
      </c>
      <c r="E211" s="45">
        <f>SUM(B211:D211)</f>
        <v>270</v>
      </c>
    </row>
    <row r="212" spans="1:5">
      <c r="A212" s="2" t="s">
        <v>541</v>
      </c>
      <c r="B212" s="45">
        <v>77</v>
      </c>
      <c r="C212" s="45">
        <v>75</v>
      </c>
      <c r="D212" s="45">
        <v>79</v>
      </c>
      <c r="E212" s="45">
        <f>SUM(B212:D212)</f>
        <v>231</v>
      </c>
    </row>
    <row r="213" spans="1:5" ht="36">
      <c r="A213" s="172" t="s">
        <v>542</v>
      </c>
      <c r="B213" s="45"/>
      <c r="C213" s="45"/>
      <c r="D213" s="45"/>
      <c r="E213" s="45"/>
    </row>
  </sheetData>
  <mergeCells count="28">
    <mergeCell ref="G35:J35"/>
    <mergeCell ref="A1:D1"/>
    <mergeCell ref="I17:L17"/>
    <mergeCell ref="N17:P17"/>
    <mergeCell ref="A34:E34"/>
    <mergeCell ref="G34:J34"/>
    <mergeCell ref="A108:F108"/>
    <mergeCell ref="G43:H43"/>
    <mergeCell ref="A48:E48"/>
    <mergeCell ref="G48:J48"/>
    <mergeCell ref="G49:J49"/>
    <mergeCell ref="G57:H57"/>
    <mergeCell ref="A62:D62"/>
    <mergeCell ref="A72:D72"/>
    <mergeCell ref="F72:G72"/>
    <mergeCell ref="A84:D84"/>
    <mergeCell ref="F84:H84"/>
    <mergeCell ref="A98:F98"/>
    <mergeCell ref="A186:D186"/>
    <mergeCell ref="A196:D196"/>
    <mergeCell ref="A206:E206"/>
    <mergeCell ref="A120:F120"/>
    <mergeCell ref="A130:D130"/>
    <mergeCell ref="A140:D140"/>
    <mergeCell ref="A150:F150"/>
    <mergeCell ref="A160:F160"/>
    <mergeCell ref="A171:C171"/>
    <mergeCell ref="E171:H171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243E-3D5D-CB4F-9A5C-4A9A191B3B12}">
  <dimension ref="A1:V26"/>
  <sheetViews>
    <sheetView workbookViewId="0">
      <selection activeCell="G30" sqref="G30"/>
    </sheetView>
  </sheetViews>
  <sheetFormatPr baseColWidth="10" defaultColWidth="8.83203125" defaultRowHeight="17"/>
  <cols>
    <col min="10" max="10" width="3.5" customWidth="1"/>
    <col min="18" max="18" width="11.33203125" bestFit="1" customWidth="1"/>
  </cols>
  <sheetData>
    <row r="1" spans="1:22">
      <c r="A1" s="196" t="s">
        <v>4</v>
      </c>
      <c r="B1" s="196"/>
      <c r="C1" s="196"/>
      <c r="D1" s="196"/>
      <c r="F1" s="196" t="s">
        <v>13</v>
      </c>
      <c r="G1" s="196"/>
      <c r="H1" s="196"/>
      <c r="I1" s="196"/>
      <c r="K1" s="196" t="s">
        <v>5</v>
      </c>
      <c r="L1" s="196"/>
      <c r="O1" s="196" t="s">
        <v>33</v>
      </c>
      <c r="P1" s="196"/>
      <c r="Q1" s="196"/>
      <c r="R1" s="196"/>
      <c r="T1" s="196" t="s">
        <v>15</v>
      </c>
      <c r="U1" s="196"/>
      <c r="V1" s="196"/>
    </row>
    <row r="2" spans="1:22" ht="9" customHeight="1"/>
    <row r="3" spans="1:22" ht="54">
      <c r="A3" s="2" t="s">
        <v>0</v>
      </c>
      <c r="B3" s="2" t="s">
        <v>1</v>
      </c>
      <c r="C3" s="2" t="s">
        <v>2</v>
      </c>
      <c r="D3" s="3" t="s">
        <v>3</v>
      </c>
      <c r="F3" s="2" t="s">
        <v>6</v>
      </c>
      <c r="G3" s="2" t="s">
        <v>7</v>
      </c>
      <c r="H3" s="2" t="s">
        <v>8</v>
      </c>
      <c r="I3" s="2" t="s">
        <v>9</v>
      </c>
      <c r="K3" s="2" t="s">
        <v>10</v>
      </c>
      <c r="L3" s="3" t="s">
        <v>9</v>
      </c>
      <c r="O3" s="2" t="s">
        <v>16</v>
      </c>
      <c r="P3" s="2" t="s">
        <v>17</v>
      </c>
      <c r="Q3" s="2" t="s">
        <v>18</v>
      </c>
      <c r="R3" s="2" t="s">
        <v>19</v>
      </c>
      <c r="T3" s="5" t="s">
        <v>20</v>
      </c>
      <c r="U3" s="3" t="s">
        <v>21</v>
      </c>
      <c r="V3" s="3" t="s">
        <v>22</v>
      </c>
    </row>
    <row r="4" spans="1:22">
      <c r="A4" s="4">
        <v>6</v>
      </c>
      <c r="B4" s="4">
        <v>7</v>
      </c>
      <c r="C4" s="4">
        <v>8</v>
      </c>
      <c r="D4" s="4"/>
      <c r="F4" s="2" t="s">
        <v>10</v>
      </c>
      <c r="G4" s="4">
        <v>6</v>
      </c>
      <c r="H4" s="4">
        <v>250</v>
      </c>
      <c r="I4" s="4">
        <f t="shared" ref="I4:I10" si="0">G4*H4</f>
        <v>1500</v>
      </c>
      <c r="K4" s="2" t="s">
        <v>11</v>
      </c>
      <c r="L4" s="4"/>
      <c r="O4" s="2" t="s">
        <v>23</v>
      </c>
      <c r="P4" s="2" t="s">
        <v>24</v>
      </c>
      <c r="Q4" s="2" t="s">
        <v>21</v>
      </c>
      <c r="R4" s="4">
        <v>1450000</v>
      </c>
      <c r="T4" s="2" t="s">
        <v>24</v>
      </c>
      <c r="U4" s="4"/>
      <c r="V4" s="4"/>
    </row>
    <row r="5" spans="1:22">
      <c r="A5" s="4">
        <v>20</v>
      </c>
      <c r="B5" s="4">
        <v>30</v>
      </c>
      <c r="C5" s="4">
        <v>40</v>
      </c>
      <c r="D5" s="4"/>
      <c r="F5" s="2" t="s">
        <v>11</v>
      </c>
      <c r="G5" s="4">
        <v>8</v>
      </c>
      <c r="H5" s="4">
        <v>300</v>
      </c>
      <c r="I5" s="4">
        <f t="shared" si="0"/>
        <v>2400</v>
      </c>
      <c r="K5" s="2" t="s">
        <v>12</v>
      </c>
      <c r="L5" s="4"/>
      <c r="O5" s="2" t="s">
        <v>25</v>
      </c>
      <c r="P5" s="2" t="s">
        <v>26</v>
      </c>
      <c r="Q5" s="2" t="s">
        <v>22</v>
      </c>
      <c r="R5" s="4">
        <v>1350000</v>
      </c>
      <c r="T5" s="2" t="s">
        <v>26</v>
      </c>
      <c r="U5" s="4"/>
      <c r="V5" s="4"/>
    </row>
    <row r="6" spans="1:22">
      <c r="A6" s="4">
        <v>0</v>
      </c>
      <c r="B6" s="4">
        <v>30</v>
      </c>
      <c r="C6" s="4">
        <v>26</v>
      </c>
      <c r="D6" s="4"/>
      <c r="F6" s="2" t="s">
        <v>10</v>
      </c>
      <c r="G6" s="4">
        <v>5</v>
      </c>
      <c r="H6" s="4">
        <v>250</v>
      </c>
      <c r="I6" s="4">
        <f t="shared" si="0"/>
        <v>1250</v>
      </c>
      <c r="K6" s="2" t="s">
        <v>10</v>
      </c>
      <c r="L6" s="4"/>
      <c r="O6" s="2" t="s">
        <v>27</v>
      </c>
      <c r="P6" s="2" t="s">
        <v>24</v>
      </c>
      <c r="Q6" s="2" t="s">
        <v>22</v>
      </c>
      <c r="R6" s="4">
        <v>1350000</v>
      </c>
    </row>
    <row r="7" spans="1:22">
      <c r="A7" s="4">
        <v>8</v>
      </c>
      <c r="B7" s="4"/>
      <c r="C7" s="4">
        <v>10</v>
      </c>
      <c r="D7" s="4"/>
      <c r="F7" s="2" t="s">
        <v>12</v>
      </c>
      <c r="G7" s="4">
        <v>7</v>
      </c>
      <c r="H7" s="4">
        <v>500</v>
      </c>
      <c r="I7" s="4">
        <f t="shared" si="0"/>
        <v>3500</v>
      </c>
      <c r="O7" s="2" t="s">
        <v>28</v>
      </c>
      <c r="P7" s="2" t="s">
        <v>26</v>
      </c>
      <c r="Q7" s="2" t="s">
        <v>22</v>
      </c>
      <c r="R7" s="4">
        <v>1200000</v>
      </c>
    </row>
    <row r="8" spans="1:22">
      <c r="F8" s="2" t="s">
        <v>11</v>
      </c>
      <c r="G8" s="4">
        <v>10</v>
      </c>
      <c r="H8" s="4">
        <v>300</v>
      </c>
      <c r="I8" s="4">
        <f t="shared" si="0"/>
        <v>3000</v>
      </c>
      <c r="O8" s="2" t="s">
        <v>29</v>
      </c>
      <c r="P8" s="2" t="s">
        <v>24</v>
      </c>
      <c r="Q8" s="2" t="s">
        <v>21</v>
      </c>
      <c r="R8" s="4">
        <v>1450000</v>
      </c>
    </row>
    <row r="9" spans="1:22">
      <c r="F9" s="2" t="s">
        <v>12</v>
      </c>
      <c r="G9" s="4">
        <v>5</v>
      </c>
      <c r="H9" s="4">
        <v>500</v>
      </c>
      <c r="I9" s="4">
        <f t="shared" si="0"/>
        <v>2500</v>
      </c>
      <c r="O9" s="2" t="s">
        <v>30</v>
      </c>
      <c r="P9" s="2" t="s">
        <v>26</v>
      </c>
      <c r="Q9" s="2" t="s">
        <v>21</v>
      </c>
      <c r="R9" s="4">
        <v>1450000</v>
      </c>
    </row>
    <row r="10" spans="1:22">
      <c r="F10" s="2" t="s">
        <v>11</v>
      </c>
      <c r="G10" s="4">
        <v>7</v>
      </c>
      <c r="H10" s="4">
        <v>300</v>
      </c>
      <c r="I10" s="4">
        <f t="shared" si="0"/>
        <v>2100</v>
      </c>
      <c r="O10" s="2" t="s">
        <v>31</v>
      </c>
      <c r="P10" s="2" t="s">
        <v>26</v>
      </c>
      <c r="Q10" s="2" t="s">
        <v>21</v>
      </c>
      <c r="R10" s="4">
        <v>1200000</v>
      </c>
    </row>
    <row r="11" spans="1:22">
      <c r="O11" s="2" t="s">
        <v>32</v>
      </c>
      <c r="P11" s="2" t="s">
        <v>24</v>
      </c>
      <c r="Q11" s="2" t="s">
        <v>22</v>
      </c>
      <c r="R11" s="4">
        <v>1300000</v>
      </c>
    </row>
    <row r="17" spans="1:5">
      <c r="A17" s="54" t="s">
        <v>555</v>
      </c>
    </row>
    <row r="18" spans="1:5">
      <c r="A18" s="2" t="s">
        <v>544</v>
      </c>
      <c r="B18" s="2" t="s">
        <v>545</v>
      </c>
      <c r="C18" s="2" t="s">
        <v>546</v>
      </c>
      <c r="D18" s="2" t="s">
        <v>547</v>
      </c>
    </row>
    <row r="19" spans="1:5">
      <c r="A19" s="2" t="s">
        <v>548</v>
      </c>
      <c r="B19" s="4">
        <v>10000</v>
      </c>
      <c r="C19" s="4">
        <v>15000</v>
      </c>
      <c r="D19" s="4">
        <v>5000</v>
      </c>
    </row>
    <row r="21" spans="1:5">
      <c r="A21" s="2" t="s">
        <v>16</v>
      </c>
      <c r="B21" s="2" t="s">
        <v>545</v>
      </c>
      <c r="C21" s="2" t="s">
        <v>546</v>
      </c>
      <c r="D21" s="2" t="s">
        <v>547</v>
      </c>
      <c r="E21" s="3" t="s">
        <v>549</v>
      </c>
    </row>
    <row r="22" spans="1:5">
      <c r="A22" s="2" t="s">
        <v>550</v>
      </c>
      <c r="B22" s="4">
        <v>3</v>
      </c>
      <c r="C22" s="4">
        <v>0</v>
      </c>
      <c r="D22" s="4">
        <v>300</v>
      </c>
      <c r="E22" s="4"/>
    </row>
    <row r="23" spans="1:5">
      <c r="A23" s="2" t="s">
        <v>551</v>
      </c>
      <c r="B23" s="4">
        <v>3</v>
      </c>
      <c r="C23" s="4">
        <v>5</v>
      </c>
      <c r="D23" s="4">
        <v>270</v>
      </c>
      <c r="E23" s="4"/>
    </row>
    <row r="24" spans="1:5">
      <c r="A24" s="2" t="s">
        <v>552</v>
      </c>
      <c r="B24" s="4">
        <v>4</v>
      </c>
      <c r="C24" s="4">
        <v>2</v>
      </c>
      <c r="D24" s="4">
        <v>300</v>
      </c>
      <c r="E24" s="4"/>
    </row>
    <row r="25" spans="1:5">
      <c r="A25" s="2" t="s">
        <v>553</v>
      </c>
      <c r="B25" s="4">
        <v>2</v>
      </c>
      <c r="C25" s="4">
        <v>3</v>
      </c>
      <c r="D25" s="4">
        <v>270</v>
      </c>
      <c r="E25" s="4"/>
    </row>
    <row r="26" spans="1:5">
      <c r="A26" s="2" t="s">
        <v>554</v>
      </c>
      <c r="B26" s="4">
        <v>2</v>
      </c>
      <c r="C26" s="4">
        <v>4</v>
      </c>
      <c r="D26" s="4">
        <v>160</v>
      </c>
      <c r="E26" s="4"/>
    </row>
  </sheetData>
  <mergeCells count="5">
    <mergeCell ref="A1:D1"/>
    <mergeCell ref="F1:I1"/>
    <mergeCell ref="K1:L1"/>
    <mergeCell ref="O1:R1"/>
    <mergeCell ref="T1:V1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A6506-DC80-EC40-B7F5-7DE492A582DE}">
  <dimension ref="A1:J21"/>
  <sheetViews>
    <sheetView workbookViewId="0">
      <selection activeCell="M26" sqref="M26"/>
    </sheetView>
  </sheetViews>
  <sheetFormatPr baseColWidth="10" defaultRowHeight="17"/>
  <sheetData>
    <row r="1" spans="1:10">
      <c r="A1" s="196" t="s">
        <v>140</v>
      </c>
      <c r="B1" s="196"/>
      <c r="C1" s="196"/>
      <c r="E1" s="196" t="s">
        <v>152</v>
      </c>
      <c r="F1" s="196"/>
      <c r="G1" s="196"/>
      <c r="H1" s="196"/>
      <c r="I1" s="196"/>
      <c r="J1" s="196"/>
    </row>
    <row r="2" spans="1:10">
      <c r="E2" s="2" t="s">
        <v>141</v>
      </c>
      <c r="F2" s="2" t="s">
        <v>142</v>
      </c>
      <c r="G2" s="2" t="s">
        <v>143</v>
      </c>
      <c r="H2" s="2" t="s">
        <v>144</v>
      </c>
      <c r="I2" s="2" t="s">
        <v>145</v>
      </c>
      <c r="J2" s="3" t="s">
        <v>146</v>
      </c>
    </row>
    <row r="3" spans="1:10">
      <c r="A3" s="2" t="s">
        <v>137</v>
      </c>
      <c r="B3" s="2" t="s">
        <v>138</v>
      </c>
      <c r="C3" s="3" t="s">
        <v>139</v>
      </c>
      <c r="E3" s="2" t="s">
        <v>147</v>
      </c>
      <c r="F3" s="46">
        <v>72</v>
      </c>
      <c r="G3" s="46">
        <v>78</v>
      </c>
      <c r="H3" s="46">
        <v>80</v>
      </c>
      <c r="I3" s="45">
        <f>AVERAGE(F3:H3)</f>
        <v>76.666666666666671</v>
      </c>
      <c r="J3" s="46"/>
    </row>
    <row r="4" spans="1:10">
      <c r="A4" s="45">
        <v>78325.674289999995</v>
      </c>
      <c r="B4" s="45">
        <v>3</v>
      </c>
      <c r="C4" s="45"/>
      <c r="E4" s="2" t="s">
        <v>148</v>
      </c>
      <c r="F4" s="46">
        <v>100</v>
      </c>
      <c r="G4" s="46">
        <v>90</v>
      </c>
      <c r="H4" s="46">
        <v>94</v>
      </c>
      <c r="I4" s="45">
        <f>AVERAGE(F4:H4)</f>
        <v>94.666666666666671</v>
      </c>
      <c r="J4" s="46"/>
    </row>
    <row r="5" spans="1:10">
      <c r="A5" s="45">
        <v>78325.674289999995</v>
      </c>
      <c r="B5" s="45">
        <v>2</v>
      </c>
      <c r="C5" s="45"/>
      <c r="E5" s="2" t="s">
        <v>149</v>
      </c>
      <c r="F5" s="46">
        <v>100</v>
      </c>
      <c r="G5" s="46">
        <v>90</v>
      </c>
      <c r="H5" s="46">
        <v>93</v>
      </c>
      <c r="I5" s="45">
        <f>AVERAGE(F5:H5)</f>
        <v>94.333333333333329</v>
      </c>
      <c r="J5" s="46"/>
    </row>
    <row r="6" spans="1:10">
      <c r="A6" s="45">
        <v>78325.674289999995</v>
      </c>
      <c r="B6" s="45">
        <v>1</v>
      </c>
      <c r="C6" s="45"/>
      <c r="E6" s="2" t="s">
        <v>150</v>
      </c>
      <c r="F6" s="46">
        <v>76</v>
      </c>
      <c r="G6" s="46">
        <v>72</v>
      </c>
      <c r="H6" s="46">
        <v>70</v>
      </c>
      <c r="I6" s="45">
        <f>AVERAGE(F6:H6)</f>
        <v>72.666666666666671</v>
      </c>
      <c r="J6" s="46"/>
    </row>
    <row r="7" spans="1:10">
      <c r="A7" s="45">
        <v>78325.674289999995</v>
      </c>
      <c r="B7" s="45">
        <v>0</v>
      </c>
      <c r="C7" s="45"/>
      <c r="E7" s="2" t="s">
        <v>151</v>
      </c>
      <c r="F7" s="46">
        <v>75</v>
      </c>
      <c r="G7" s="46">
        <v>72</v>
      </c>
      <c r="H7" s="46">
        <v>70</v>
      </c>
      <c r="I7" s="45">
        <f>AVERAGE(F7:H7)</f>
        <v>72.333333333333329</v>
      </c>
      <c r="J7" s="46"/>
    </row>
    <row r="8" spans="1:10">
      <c r="A8" s="45">
        <v>78325.674289999995</v>
      </c>
      <c r="B8" s="45">
        <v>-1</v>
      </c>
      <c r="C8" s="45"/>
    </row>
    <row r="9" spans="1:10">
      <c r="A9" s="45">
        <v>78325.674289999995</v>
      </c>
      <c r="B9" s="45">
        <v>-2</v>
      </c>
      <c r="C9" s="45"/>
    </row>
    <row r="10" spans="1:10">
      <c r="A10" s="45">
        <v>78325.674289999995</v>
      </c>
      <c r="B10" s="45">
        <v>-3</v>
      </c>
      <c r="C10" s="45"/>
    </row>
    <row r="12" spans="1:10">
      <c r="B12" s="48" t="s">
        <v>153</v>
      </c>
      <c r="E12" s="196" t="s">
        <v>156</v>
      </c>
      <c r="F12" s="196"/>
      <c r="H12" s="196" t="s">
        <v>157</v>
      </c>
      <c r="I12" s="196"/>
      <c r="J12" s="196"/>
    </row>
    <row r="13" spans="1:10">
      <c r="A13" s="2" t="s">
        <v>137</v>
      </c>
      <c r="B13" s="2" t="s">
        <v>138</v>
      </c>
      <c r="C13" s="3" t="s">
        <v>139</v>
      </c>
    </row>
    <row r="14" spans="1:10">
      <c r="A14" s="45">
        <v>78325.674289999995</v>
      </c>
      <c r="B14" s="45">
        <v>3</v>
      </c>
      <c r="C14" s="45"/>
      <c r="E14" s="2" t="s">
        <v>154</v>
      </c>
      <c r="F14" s="3" t="s">
        <v>155</v>
      </c>
      <c r="H14" s="2" t="s">
        <v>137</v>
      </c>
      <c r="I14" s="2" t="s">
        <v>138</v>
      </c>
      <c r="J14" s="3" t="s">
        <v>139</v>
      </c>
    </row>
    <row r="15" spans="1:10">
      <c r="A15" s="45">
        <v>78325.674289999995</v>
      </c>
      <c r="B15" s="45">
        <v>2</v>
      </c>
      <c r="C15" s="45"/>
      <c r="E15" s="45">
        <v>4.5</v>
      </c>
      <c r="F15" s="45"/>
      <c r="H15" s="45">
        <v>78325.674289999995</v>
      </c>
      <c r="I15" s="45">
        <v>3</v>
      </c>
      <c r="J15" s="45"/>
    </row>
    <row r="16" spans="1:10">
      <c r="A16" s="45">
        <v>78325.674289999995</v>
      </c>
      <c r="B16" s="45">
        <v>1</v>
      </c>
      <c r="C16" s="45"/>
      <c r="E16" s="45">
        <v>4.99</v>
      </c>
      <c r="F16" s="45"/>
      <c r="H16" s="45">
        <v>78325.674289999995</v>
      </c>
      <c r="I16" s="45">
        <v>2</v>
      </c>
      <c r="J16" s="45"/>
    </row>
    <row r="17" spans="1:10">
      <c r="A17" s="45">
        <v>78325.674289999995</v>
      </c>
      <c r="B17" s="45">
        <v>0</v>
      </c>
      <c r="C17" s="45"/>
      <c r="E17" s="45">
        <v>125.12</v>
      </c>
      <c r="F17" s="45"/>
      <c r="H17" s="45">
        <v>78325.674289999995</v>
      </c>
      <c r="I17" s="45">
        <v>1</v>
      </c>
      <c r="J17" s="45"/>
    </row>
    <row r="18" spans="1:10">
      <c r="A18" s="45">
        <v>78325.674289999995</v>
      </c>
      <c r="B18" s="45">
        <v>-1</v>
      </c>
      <c r="C18" s="45"/>
      <c r="E18" s="45">
        <v>-6.1</v>
      </c>
      <c r="F18" s="45"/>
      <c r="H18" s="45">
        <v>78325.674289999995</v>
      </c>
      <c r="I18" s="45">
        <v>0</v>
      </c>
      <c r="J18" s="45"/>
    </row>
    <row r="19" spans="1:10">
      <c r="A19" s="45">
        <v>78325.674289999995</v>
      </c>
      <c r="B19" s="45">
        <v>-2</v>
      </c>
      <c r="C19" s="45"/>
      <c r="E19" s="45">
        <v>-85.9</v>
      </c>
      <c r="F19" s="45"/>
      <c r="H19" s="45">
        <v>78325.674289999995</v>
      </c>
      <c r="I19" s="45">
        <v>-1</v>
      </c>
      <c r="J19" s="45"/>
    </row>
    <row r="20" spans="1:10">
      <c r="A20" s="45">
        <v>78325.674289999995</v>
      </c>
      <c r="B20" s="45">
        <v>-3</v>
      </c>
      <c r="C20" s="45"/>
      <c r="H20" s="45">
        <v>78325.674289999995</v>
      </c>
      <c r="I20" s="45">
        <v>-2</v>
      </c>
      <c r="J20" s="45"/>
    </row>
    <row r="21" spans="1:10">
      <c r="H21" s="45">
        <v>78325.674289999995</v>
      </c>
      <c r="I21" s="45">
        <v>-3</v>
      </c>
      <c r="J21" s="45"/>
    </row>
  </sheetData>
  <mergeCells count="4">
    <mergeCell ref="A1:C1"/>
    <mergeCell ref="E1:J1"/>
    <mergeCell ref="E12:F12"/>
    <mergeCell ref="H12:J12"/>
  </mergeCells>
  <phoneticPr fontId="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7BC8-BF24-1C49-B52D-7192BC6563C5}">
  <dimension ref="A1:L24"/>
  <sheetViews>
    <sheetView workbookViewId="0">
      <selection activeCell="I29" sqref="I29"/>
    </sheetView>
  </sheetViews>
  <sheetFormatPr baseColWidth="10" defaultRowHeight="17"/>
  <cols>
    <col min="11" max="11" width="10.83203125" style="47"/>
    <col min="12" max="12" width="14.33203125" customWidth="1"/>
  </cols>
  <sheetData>
    <row r="1" spans="1:12">
      <c r="A1" s="196" t="s">
        <v>173</v>
      </c>
      <c r="B1" s="196"/>
      <c r="C1" s="196"/>
      <c r="D1" s="196"/>
      <c r="E1" s="196"/>
      <c r="G1" s="50" t="s">
        <v>174</v>
      </c>
      <c r="H1" s="50"/>
      <c r="I1" t="s">
        <v>185</v>
      </c>
      <c r="K1" s="196" t="s">
        <v>186</v>
      </c>
      <c r="L1" s="196"/>
    </row>
    <row r="2" spans="1:12">
      <c r="G2" s="51"/>
      <c r="H2" s="51"/>
      <c r="I2" s="51"/>
      <c r="K2" s="47" t="s">
        <v>188</v>
      </c>
    </row>
    <row r="3" spans="1:12">
      <c r="A3" s="2" t="s">
        <v>16</v>
      </c>
      <c r="B3" s="2" t="s">
        <v>158</v>
      </c>
      <c r="C3" s="2" t="s">
        <v>159</v>
      </c>
      <c r="D3" s="2" t="s">
        <v>160</v>
      </c>
      <c r="E3" s="3" t="s">
        <v>161</v>
      </c>
      <c r="G3" s="53" t="s">
        <v>137</v>
      </c>
      <c r="H3" s="53" t="s">
        <v>175</v>
      </c>
      <c r="I3" s="52" t="s">
        <v>176</v>
      </c>
      <c r="K3" s="2" t="s">
        <v>137</v>
      </c>
      <c r="L3" s="3" t="s">
        <v>187</v>
      </c>
    </row>
    <row r="4" spans="1:12">
      <c r="A4" s="2" t="s">
        <v>162</v>
      </c>
      <c r="B4" s="2" t="s">
        <v>163</v>
      </c>
      <c r="C4" s="4">
        <v>168</v>
      </c>
      <c r="D4" s="49">
        <f t="shared" ref="D4:D12" si="0">C4-$D$13</f>
        <v>168</v>
      </c>
      <c r="E4" s="49"/>
      <c r="G4" s="53" t="s">
        <v>177</v>
      </c>
      <c r="H4" s="53" t="s">
        <v>178</v>
      </c>
      <c r="I4" s="52"/>
      <c r="K4" s="2">
        <v>8</v>
      </c>
      <c r="L4" s="46"/>
    </row>
    <row r="5" spans="1:12">
      <c r="A5" s="2" t="s">
        <v>164</v>
      </c>
      <c r="B5" s="2" t="s">
        <v>163</v>
      </c>
      <c r="C5" s="4">
        <v>165</v>
      </c>
      <c r="D5" s="49">
        <f t="shared" si="0"/>
        <v>165</v>
      </c>
      <c r="E5" s="49"/>
      <c r="G5" s="53" t="s">
        <v>179</v>
      </c>
      <c r="H5" s="53" t="s">
        <v>180</v>
      </c>
      <c r="I5" s="52"/>
      <c r="K5" s="2">
        <v>15</v>
      </c>
      <c r="L5" s="46"/>
    </row>
    <row r="6" spans="1:12">
      <c r="A6" s="2" t="s">
        <v>165</v>
      </c>
      <c r="B6" s="2" t="s">
        <v>166</v>
      </c>
      <c r="C6" s="4">
        <v>180</v>
      </c>
      <c r="D6" s="49">
        <f t="shared" si="0"/>
        <v>180</v>
      </c>
      <c r="E6" s="49"/>
      <c r="G6" s="53" t="s">
        <v>181</v>
      </c>
      <c r="H6" s="53" t="s">
        <v>182</v>
      </c>
      <c r="I6" s="52"/>
      <c r="K6" s="2">
        <v>5</v>
      </c>
      <c r="L6" s="46"/>
    </row>
    <row r="7" spans="1:12">
      <c r="A7" s="2" t="s">
        <v>167</v>
      </c>
      <c r="B7" s="2" t="s">
        <v>166</v>
      </c>
      <c r="C7" s="4">
        <v>175</v>
      </c>
      <c r="D7" s="49">
        <f t="shared" si="0"/>
        <v>175</v>
      </c>
      <c r="E7" s="49"/>
      <c r="G7" s="53" t="s">
        <v>183</v>
      </c>
      <c r="H7" s="53" t="s">
        <v>184</v>
      </c>
      <c r="I7" s="52"/>
      <c r="K7" s="2">
        <v>7</v>
      </c>
      <c r="L7" s="46"/>
    </row>
    <row r="8" spans="1:12">
      <c r="A8" s="2" t="s">
        <v>168</v>
      </c>
      <c r="B8" s="2" t="s">
        <v>166</v>
      </c>
      <c r="C8" s="4">
        <v>179</v>
      </c>
      <c r="D8" s="49">
        <f t="shared" si="0"/>
        <v>179</v>
      </c>
      <c r="E8" s="49"/>
      <c r="K8" s="2">
        <v>6</v>
      </c>
      <c r="L8" s="46"/>
    </row>
    <row r="9" spans="1:12">
      <c r="A9" s="2" t="s">
        <v>169</v>
      </c>
      <c r="B9" s="2" t="s">
        <v>166</v>
      </c>
      <c r="C9" s="4">
        <v>180</v>
      </c>
      <c r="D9" s="49">
        <f t="shared" si="0"/>
        <v>180</v>
      </c>
      <c r="E9" s="49"/>
    </row>
    <row r="10" spans="1:12">
      <c r="A10" s="2" t="s">
        <v>170</v>
      </c>
      <c r="B10" s="2" t="s">
        <v>163</v>
      </c>
      <c r="C10" s="4">
        <v>155</v>
      </c>
      <c r="D10" s="49">
        <f t="shared" si="0"/>
        <v>155</v>
      </c>
      <c r="E10" s="49"/>
    </row>
    <row r="11" spans="1:12">
      <c r="A11" s="2" t="s">
        <v>171</v>
      </c>
      <c r="B11" s="2" t="s">
        <v>166</v>
      </c>
      <c r="C11" s="4">
        <v>168</v>
      </c>
      <c r="D11" s="49">
        <f t="shared" si="0"/>
        <v>168</v>
      </c>
      <c r="E11" s="49"/>
    </row>
    <row r="12" spans="1:12">
      <c r="A12" s="2" t="s">
        <v>172</v>
      </c>
      <c r="B12" s="2" t="s">
        <v>163</v>
      </c>
      <c r="C12" s="4">
        <v>162</v>
      </c>
      <c r="D12" s="49">
        <f t="shared" si="0"/>
        <v>162</v>
      </c>
      <c r="E12" s="49"/>
    </row>
    <row r="13" spans="1:12">
      <c r="A13" s="204" t="s">
        <v>145</v>
      </c>
      <c r="B13" s="205"/>
      <c r="C13" s="4">
        <f>AVERAGE(C4:C12)</f>
        <v>170.22222222222223</v>
      </c>
      <c r="D13" s="49"/>
      <c r="E13" s="49"/>
    </row>
    <row r="18" spans="1:10">
      <c r="A18" s="196" t="s">
        <v>189</v>
      </c>
      <c r="B18" s="196"/>
      <c r="D18" s="196" t="s">
        <v>191</v>
      </c>
      <c r="E18" s="196"/>
      <c r="F18" s="196"/>
      <c r="H18" s="54" t="s">
        <v>192</v>
      </c>
      <c r="J18" s="54" t="s">
        <v>193</v>
      </c>
    </row>
    <row r="20" spans="1:10">
      <c r="A20" s="2" t="s">
        <v>137</v>
      </c>
      <c r="B20" s="3" t="s">
        <v>139</v>
      </c>
      <c r="D20" s="2" t="s">
        <v>137</v>
      </c>
      <c r="E20" s="2" t="s">
        <v>190</v>
      </c>
      <c r="F20" s="3" t="s">
        <v>139</v>
      </c>
    </row>
    <row r="21" spans="1:10">
      <c r="A21" s="45">
        <v>25</v>
      </c>
      <c r="B21" s="45"/>
      <c r="D21" s="4">
        <v>2</v>
      </c>
      <c r="E21" s="4">
        <v>1</v>
      </c>
      <c r="F21" s="4"/>
      <c r="J21" s="54" t="s">
        <v>194</v>
      </c>
    </row>
    <row r="22" spans="1:10">
      <c r="A22" s="45">
        <v>81</v>
      </c>
      <c r="B22" s="45"/>
      <c r="D22" s="4">
        <v>3</v>
      </c>
      <c r="E22" s="4">
        <v>2</v>
      </c>
      <c r="F22" s="4"/>
    </row>
    <row r="23" spans="1:10">
      <c r="A23" s="45">
        <v>674</v>
      </c>
      <c r="B23" s="45"/>
      <c r="D23" s="4">
        <v>5</v>
      </c>
      <c r="E23" s="4">
        <v>3</v>
      </c>
      <c r="F23" s="4"/>
    </row>
    <row r="24" spans="1:10">
      <c r="A24" s="45">
        <v>-9</v>
      </c>
      <c r="B24" s="45"/>
      <c r="D24" s="4">
        <v>7</v>
      </c>
      <c r="E24" s="4">
        <v>4</v>
      </c>
      <c r="F24" s="4"/>
    </row>
  </sheetData>
  <mergeCells count="5">
    <mergeCell ref="A1:E1"/>
    <mergeCell ref="A13:B13"/>
    <mergeCell ref="K1:L1"/>
    <mergeCell ref="A18:B18"/>
    <mergeCell ref="D18:F18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80FB-E127-6B45-A9B2-CA7C9E3391AD}">
  <sheetPr>
    <tabColor rgb="FFFF0000"/>
  </sheetPr>
  <dimension ref="A1:K44"/>
  <sheetViews>
    <sheetView topLeftCell="A18" workbookViewId="0">
      <selection activeCell="L54" sqref="L54"/>
    </sheetView>
  </sheetViews>
  <sheetFormatPr baseColWidth="10" defaultRowHeight="17"/>
  <sheetData>
    <row r="1" spans="1:11">
      <c r="A1" s="196" t="s">
        <v>557</v>
      </c>
      <c r="B1" s="196"/>
      <c r="C1" s="196"/>
      <c r="E1" s="50" t="s">
        <v>559</v>
      </c>
      <c r="F1" s="50"/>
      <c r="G1" s="50"/>
      <c r="H1" s="50"/>
      <c r="I1" s="50"/>
      <c r="J1" s="50"/>
    </row>
    <row r="2" spans="1:11">
      <c r="E2" s="50" t="s">
        <v>558</v>
      </c>
      <c r="F2" s="50"/>
      <c r="G2" s="50"/>
      <c r="H2" s="51"/>
      <c r="I2" s="50" t="s">
        <v>560</v>
      </c>
      <c r="J2" s="50"/>
      <c r="K2" s="50"/>
    </row>
    <row r="3" spans="1:11">
      <c r="A3" s="2" t="s">
        <v>450</v>
      </c>
      <c r="B3" s="2" t="s">
        <v>451</v>
      </c>
      <c r="C3" s="2" t="s">
        <v>452</v>
      </c>
      <c r="E3" s="53" t="s">
        <v>450</v>
      </c>
      <c r="F3" s="53" t="s">
        <v>451</v>
      </c>
      <c r="G3" s="53" t="s">
        <v>452</v>
      </c>
      <c r="H3" s="51"/>
      <c r="I3" s="53" t="s">
        <v>450</v>
      </c>
      <c r="J3" s="53" t="s">
        <v>451</v>
      </c>
      <c r="K3" s="53" t="s">
        <v>452</v>
      </c>
    </row>
    <row r="4" spans="1:11">
      <c r="A4" s="45">
        <v>3</v>
      </c>
      <c r="B4" s="45">
        <v>8</v>
      </c>
      <c r="C4" s="45">
        <v>6</v>
      </c>
      <c r="E4" s="52">
        <v>3</v>
      </c>
      <c r="F4" s="52">
        <v>8</v>
      </c>
      <c r="G4" s="52">
        <v>6</v>
      </c>
      <c r="H4" s="51"/>
      <c r="I4" s="52"/>
      <c r="J4" s="52"/>
      <c r="K4" s="52"/>
    </row>
    <row r="5" spans="1:11">
      <c r="A5" s="45">
        <v>2</v>
      </c>
      <c r="B5" s="45">
        <v>2</v>
      </c>
      <c r="C5" s="45">
        <v>5</v>
      </c>
      <c r="E5" s="52">
        <v>2</v>
      </c>
      <c r="F5" s="52">
        <v>2</v>
      </c>
      <c r="G5" s="52">
        <v>5</v>
      </c>
      <c r="H5" s="51"/>
      <c r="I5" s="52"/>
      <c r="J5" s="52"/>
      <c r="K5" s="52"/>
    </row>
    <row r="6" spans="1:11">
      <c r="A6" s="45">
        <v>4</v>
      </c>
      <c r="B6" s="45">
        <v>-3</v>
      </c>
      <c r="C6" s="45">
        <v>3</v>
      </c>
      <c r="E6" s="52">
        <v>4</v>
      </c>
      <c r="F6" s="52">
        <v>-3</v>
      </c>
      <c r="G6" s="52">
        <v>3</v>
      </c>
      <c r="H6" s="51"/>
      <c r="I6" s="52"/>
      <c r="J6" s="52"/>
      <c r="K6" s="52"/>
    </row>
    <row r="8" spans="1:11">
      <c r="A8" s="3" t="s">
        <v>556</v>
      </c>
      <c r="B8" s="173"/>
    </row>
    <row r="14" spans="1:11">
      <c r="A14" s="196" t="s">
        <v>562</v>
      </c>
      <c r="B14" s="196"/>
      <c r="C14" s="196"/>
      <c r="D14" s="196"/>
      <c r="E14" s="196"/>
      <c r="F14" s="196"/>
    </row>
    <row r="15" spans="1:11">
      <c r="A15" s="196" t="s">
        <v>558</v>
      </c>
      <c r="B15" s="196"/>
      <c r="C15" s="196"/>
      <c r="E15" s="196" t="s">
        <v>561</v>
      </c>
      <c r="F15" s="196"/>
    </row>
    <row r="16" spans="1:11">
      <c r="A16" s="2" t="s">
        <v>450</v>
      </c>
      <c r="B16" s="2" t="s">
        <v>451</v>
      </c>
      <c r="C16" s="2" t="s">
        <v>452</v>
      </c>
      <c r="E16" s="2" t="s">
        <v>450</v>
      </c>
      <c r="F16" s="2" t="s">
        <v>451</v>
      </c>
    </row>
    <row r="17" spans="1:6">
      <c r="A17" s="4">
        <v>3</v>
      </c>
      <c r="B17" s="4">
        <v>8</v>
      </c>
      <c r="C17" s="4">
        <v>6</v>
      </c>
      <c r="E17" s="4">
        <v>1</v>
      </c>
      <c r="F17" s="4">
        <v>5</v>
      </c>
    </row>
    <row r="18" spans="1:6">
      <c r="A18" s="4">
        <v>2</v>
      </c>
      <c r="B18" s="4">
        <v>2</v>
      </c>
      <c r="C18" s="4">
        <v>5</v>
      </c>
      <c r="E18" s="4">
        <v>5</v>
      </c>
      <c r="F18" s="4">
        <v>2</v>
      </c>
    </row>
    <row r="19" spans="1:6">
      <c r="E19" s="4">
        <v>3</v>
      </c>
      <c r="F19" s="4">
        <v>3</v>
      </c>
    </row>
    <row r="20" spans="1:6">
      <c r="A20" s="196" t="s">
        <v>563</v>
      </c>
      <c r="B20" s="196"/>
      <c r="C20" s="196"/>
    </row>
    <row r="21" spans="1:6">
      <c r="A21" s="3" t="s">
        <v>450</v>
      </c>
      <c r="B21" s="3" t="s">
        <v>451</v>
      </c>
    </row>
    <row r="22" spans="1:6">
      <c r="A22" s="4"/>
      <c r="B22" s="4"/>
    </row>
    <row r="23" spans="1:6">
      <c r="A23" s="4"/>
      <c r="B23" s="4"/>
    </row>
    <row r="28" spans="1:6">
      <c r="A28" s="196" t="s">
        <v>566</v>
      </c>
      <c r="B28" s="196"/>
    </row>
    <row r="29" spans="1:6">
      <c r="A29" s="2" t="s">
        <v>564</v>
      </c>
      <c r="B29" s="3" t="s">
        <v>139</v>
      </c>
      <c r="D29" t="s">
        <v>567</v>
      </c>
    </row>
    <row r="30" spans="1:6">
      <c r="A30" s="45">
        <v>5</v>
      </c>
      <c r="B30" s="45"/>
      <c r="D30" t="s">
        <v>568</v>
      </c>
    </row>
    <row r="31" spans="1:6">
      <c r="A31" s="45">
        <v>-25</v>
      </c>
      <c r="B31" s="45"/>
      <c r="D31" t="s">
        <v>569</v>
      </c>
    </row>
    <row r="32" spans="1:6">
      <c r="A32" s="45">
        <v>0</v>
      </c>
      <c r="B32" s="45"/>
    </row>
    <row r="33" spans="1:3">
      <c r="A33" s="45">
        <v>500000</v>
      </c>
      <c r="B33" s="45"/>
    </row>
    <row r="34" spans="1:3">
      <c r="A34" s="45" t="s">
        <v>565</v>
      </c>
      <c r="B34" s="45"/>
    </row>
    <row r="38" spans="1:3">
      <c r="A38" s="196" t="s">
        <v>573</v>
      </c>
      <c r="B38" s="196"/>
      <c r="C38" s="196"/>
    </row>
    <row r="40" spans="1:3">
      <c r="A40" s="2" t="s">
        <v>570</v>
      </c>
      <c r="B40" s="2" t="s">
        <v>571</v>
      </c>
      <c r="C40" s="3" t="s">
        <v>572</v>
      </c>
    </row>
    <row r="41" spans="1:3">
      <c r="A41" s="4">
        <v>67</v>
      </c>
      <c r="B41" s="4">
        <v>5</v>
      </c>
      <c r="C41" s="4"/>
    </row>
    <row r="42" spans="1:3">
      <c r="A42" s="4">
        <v>4</v>
      </c>
      <c r="B42" s="4">
        <v>3</v>
      </c>
      <c r="C42" s="4"/>
    </row>
    <row r="43" spans="1:3">
      <c r="A43" s="4">
        <v>29</v>
      </c>
      <c r="B43" s="4">
        <v>6</v>
      </c>
      <c r="C43" s="4"/>
    </row>
    <row r="44" spans="1:3">
      <c r="A44" s="4">
        <v>7</v>
      </c>
      <c r="B44" s="4">
        <v>3</v>
      </c>
      <c r="C44" s="4"/>
    </row>
  </sheetData>
  <mergeCells count="7">
    <mergeCell ref="A38:C38"/>
    <mergeCell ref="A1:C1"/>
    <mergeCell ref="A14:F14"/>
    <mergeCell ref="A15:C15"/>
    <mergeCell ref="E15:F15"/>
    <mergeCell ref="A20:C20"/>
    <mergeCell ref="A28:B28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ED8F-CED0-4044-9939-CDC158AE8E27}">
  <dimension ref="A1:P81"/>
  <sheetViews>
    <sheetView topLeftCell="A55" workbookViewId="0">
      <selection activeCell="L73" sqref="L73"/>
    </sheetView>
  </sheetViews>
  <sheetFormatPr baseColWidth="10" defaultRowHeight="17"/>
  <cols>
    <col min="1" max="1" width="32.83203125" customWidth="1"/>
    <col min="5" max="5" width="20.83203125" customWidth="1"/>
  </cols>
  <sheetData>
    <row r="1" spans="1:16">
      <c r="A1" s="196" t="s">
        <v>199</v>
      </c>
      <c r="B1" s="196"/>
      <c r="C1" s="196"/>
      <c r="E1" s="196" t="s">
        <v>202</v>
      </c>
      <c r="F1" s="196"/>
      <c r="G1" s="196"/>
      <c r="H1" s="196"/>
      <c r="J1" s="50" t="s">
        <v>203</v>
      </c>
      <c r="N1" s="196" t="s">
        <v>213</v>
      </c>
      <c r="O1" s="196"/>
    </row>
    <row r="2" spans="1:16" ht="18" thickBot="1">
      <c r="J2" s="51"/>
      <c r="K2" s="51"/>
      <c r="L2" s="51"/>
    </row>
    <row r="3" spans="1:16">
      <c r="A3" s="55" t="s">
        <v>195</v>
      </c>
      <c r="B3" s="56" t="s">
        <v>196</v>
      </c>
      <c r="C3" s="57" t="s">
        <v>139</v>
      </c>
      <c r="E3" s="55" t="s">
        <v>200</v>
      </c>
      <c r="F3" s="56" t="s">
        <v>201</v>
      </c>
      <c r="G3" s="56" t="s">
        <v>196</v>
      </c>
      <c r="H3" s="57" t="s">
        <v>139</v>
      </c>
      <c r="J3" s="52" t="s">
        <v>195</v>
      </c>
      <c r="K3" s="52" t="s">
        <v>196</v>
      </c>
      <c r="L3" s="52" t="s">
        <v>139</v>
      </c>
      <c r="N3" s="55" t="s">
        <v>200</v>
      </c>
      <c r="O3" s="57" t="s">
        <v>196</v>
      </c>
    </row>
    <row r="4" spans="1:16">
      <c r="A4" s="58" t="s">
        <v>197</v>
      </c>
      <c r="B4" s="2">
        <v>2</v>
      </c>
      <c r="C4" s="59"/>
      <c r="E4" s="58" t="s">
        <v>197</v>
      </c>
      <c r="F4" s="2">
        <v>3</v>
      </c>
      <c r="G4" s="2">
        <v>2</v>
      </c>
      <c r="H4" s="59"/>
      <c r="J4" s="52" t="s">
        <v>197</v>
      </c>
      <c r="K4" s="52">
        <v>2</v>
      </c>
      <c r="L4" s="52"/>
      <c r="N4" s="58" t="s">
        <v>197</v>
      </c>
      <c r="O4" s="65"/>
    </row>
    <row r="5" spans="1:16">
      <c r="A5" s="58" t="s">
        <v>197</v>
      </c>
      <c r="B5" s="2">
        <v>-1</v>
      </c>
      <c r="C5" s="59"/>
      <c r="E5" s="58" t="s">
        <v>197</v>
      </c>
      <c r="F5" s="2">
        <v>2</v>
      </c>
      <c r="G5" s="2">
        <v>4</v>
      </c>
      <c r="H5" s="59"/>
      <c r="J5" s="52" t="s">
        <v>197</v>
      </c>
      <c r="K5" s="52">
        <v>-1</v>
      </c>
      <c r="L5" s="52"/>
      <c r="N5" s="58" t="s">
        <v>198</v>
      </c>
      <c r="O5" s="65"/>
    </row>
    <row r="6" spans="1:16">
      <c r="A6" s="58" t="s">
        <v>197</v>
      </c>
      <c r="B6" s="2">
        <v>0</v>
      </c>
      <c r="C6" s="59"/>
      <c r="E6" s="58" t="s">
        <v>197</v>
      </c>
      <c r="F6" s="2">
        <v>-1</v>
      </c>
      <c r="G6" s="2">
        <v>3</v>
      </c>
      <c r="H6" s="59"/>
      <c r="J6" s="52" t="s">
        <v>197</v>
      </c>
      <c r="K6" s="52">
        <v>0</v>
      </c>
      <c r="L6" s="52"/>
      <c r="N6" s="58" t="s">
        <v>206</v>
      </c>
      <c r="O6" s="65"/>
    </row>
    <row r="7" spans="1:16">
      <c r="A7" s="58" t="s">
        <v>197</v>
      </c>
      <c r="B7" s="2">
        <v>6</v>
      </c>
      <c r="C7" s="59"/>
      <c r="E7" s="58" t="s">
        <v>197</v>
      </c>
      <c r="F7" s="2">
        <v>2</v>
      </c>
      <c r="G7" s="2">
        <v>-1</v>
      </c>
      <c r="H7" s="59"/>
      <c r="J7" s="52" t="s">
        <v>197</v>
      </c>
      <c r="K7" s="52">
        <v>6</v>
      </c>
      <c r="L7" s="52"/>
      <c r="N7" s="58" t="s">
        <v>211</v>
      </c>
      <c r="O7" s="65"/>
    </row>
    <row r="8" spans="1:16">
      <c r="A8" s="58" t="s">
        <v>198</v>
      </c>
      <c r="B8" s="2">
        <v>2</v>
      </c>
      <c r="C8" s="59"/>
      <c r="E8" s="58" t="s">
        <v>198</v>
      </c>
      <c r="F8" s="2">
        <v>2</v>
      </c>
      <c r="G8" s="2">
        <v>2</v>
      </c>
      <c r="H8" s="59"/>
      <c r="J8" s="52" t="s">
        <v>198</v>
      </c>
      <c r="K8" s="52">
        <v>2</v>
      </c>
      <c r="L8" s="52"/>
      <c r="N8" s="58">
        <v>1234567</v>
      </c>
      <c r="O8" s="65"/>
    </row>
    <row r="9" spans="1:16" ht="18" thickBot="1">
      <c r="A9" s="60">
        <v>1234</v>
      </c>
      <c r="B9" s="61">
        <v>2</v>
      </c>
      <c r="C9" s="62"/>
      <c r="E9" s="60">
        <v>12345678</v>
      </c>
      <c r="F9" s="61">
        <v>4</v>
      </c>
      <c r="G9" s="61">
        <v>3</v>
      </c>
      <c r="H9" s="62"/>
      <c r="J9" s="52">
        <v>1234</v>
      </c>
      <c r="K9" s="52">
        <v>2</v>
      </c>
      <c r="L9" s="52"/>
      <c r="N9" s="60" t="s">
        <v>212</v>
      </c>
      <c r="O9" s="66"/>
    </row>
    <row r="13" spans="1:16">
      <c r="A13" s="196" t="s">
        <v>210</v>
      </c>
      <c r="B13" s="196"/>
      <c r="E13" s="196" t="s">
        <v>209</v>
      </c>
      <c r="F13" s="196"/>
      <c r="H13" s="68" t="s">
        <v>226</v>
      </c>
      <c r="I13" s="68"/>
      <c r="J13" s="68"/>
      <c r="N13" s="50" t="s">
        <v>219</v>
      </c>
      <c r="O13" s="50"/>
    </row>
    <row r="14" spans="1:16" ht="18" thickBot="1">
      <c r="N14" s="51"/>
      <c r="O14" s="51"/>
      <c r="P14" s="51"/>
    </row>
    <row r="15" spans="1:16">
      <c r="A15" s="55" t="s">
        <v>200</v>
      </c>
      <c r="B15" s="57" t="s">
        <v>204</v>
      </c>
      <c r="E15" s="55" t="s">
        <v>200</v>
      </c>
      <c r="F15" s="57" t="s">
        <v>204</v>
      </c>
      <c r="H15" s="208" t="s">
        <v>200</v>
      </c>
      <c r="I15" s="209"/>
      <c r="J15" s="57" t="s">
        <v>139</v>
      </c>
      <c r="N15" s="52" t="s">
        <v>200</v>
      </c>
      <c r="O15" s="52" t="s">
        <v>214</v>
      </c>
      <c r="P15" s="52" t="s">
        <v>139</v>
      </c>
    </row>
    <row r="16" spans="1:16">
      <c r="A16" s="58" t="s">
        <v>197</v>
      </c>
      <c r="B16" s="63"/>
      <c r="E16" s="58" t="s">
        <v>205</v>
      </c>
      <c r="F16" s="63"/>
      <c r="H16" s="210" t="s">
        <v>220</v>
      </c>
      <c r="I16" s="211"/>
      <c r="J16" s="59"/>
      <c r="N16" s="52" t="s">
        <v>215</v>
      </c>
      <c r="O16" s="52">
        <v>10</v>
      </c>
      <c r="P16" s="52"/>
    </row>
    <row r="17" spans="1:16">
      <c r="A17" s="58" t="s">
        <v>198</v>
      </c>
      <c r="B17" s="63"/>
      <c r="E17" s="58" t="s">
        <v>198</v>
      </c>
      <c r="F17" s="63"/>
      <c r="H17" s="210" t="s">
        <v>221</v>
      </c>
      <c r="I17" s="211"/>
      <c r="J17" s="59"/>
      <c r="N17" s="52" t="s">
        <v>216</v>
      </c>
      <c r="O17" s="52">
        <v>5</v>
      </c>
      <c r="P17" s="52"/>
    </row>
    <row r="18" spans="1:16">
      <c r="A18" s="58" t="s">
        <v>206</v>
      </c>
      <c r="B18" s="63"/>
      <c r="E18" s="58" t="s">
        <v>206</v>
      </c>
      <c r="F18" s="63"/>
      <c r="H18" s="210" t="s">
        <v>222</v>
      </c>
      <c r="I18" s="211"/>
      <c r="J18" s="59"/>
      <c r="N18" s="52" t="s">
        <v>217</v>
      </c>
      <c r="O18" s="52">
        <v>7</v>
      </c>
      <c r="P18" s="52"/>
    </row>
    <row r="19" spans="1:16">
      <c r="A19" s="58" t="s">
        <v>207</v>
      </c>
      <c r="B19" s="63"/>
      <c r="E19" s="58" t="s">
        <v>207</v>
      </c>
      <c r="F19" s="63"/>
      <c r="H19" s="210" t="s">
        <v>223</v>
      </c>
      <c r="I19" s="211"/>
      <c r="J19" s="59"/>
      <c r="N19" s="52" t="s">
        <v>218</v>
      </c>
      <c r="O19" s="52">
        <v>-1</v>
      </c>
      <c r="P19" s="52"/>
    </row>
    <row r="20" spans="1:16">
      <c r="A20" s="58">
        <v>1234567</v>
      </c>
      <c r="B20" s="63"/>
      <c r="E20" s="58">
        <v>1234567</v>
      </c>
      <c r="F20" s="63"/>
      <c r="H20" s="210" t="s">
        <v>224</v>
      </c>
      <c r="I20" s="211"/>
      <c r="J20" s="59"/>
      <c r="N20" s="52">
        <v>123</v>
      </c>
      <c r="O20" s="52">
        <v>32768</v>
      </c>
      <c r="P20" s="52"/>
    </row>
    <row r="21" spans="1:16" ht="18" thickBot="1">
      <c r="A21" s="60" t="s">
        <v>208</v>
      </c>
      <c r="B21" s="64"/>
      <c r="E21" s="60" t="s">
        <v>208</v>
      </c>
      <c r="F21" s="64"/>
      <c r="H21" s="206" t="s">
        <v>225</v>
      </c>
      <c r="I21" s="207"/>
      <c r="J21" s="62"/>
    </row>
    <row r="25" spans="1:16">
      <c r="A25" s="196" t="s">
        <v>233</v>
      </c>
      <c r="B25" s="196"/>
      <c r="E25" s="196" t="s">
        <v>243</v>
      </c>
      <c r="F25" s="196"/>
      <c r="G25" s="196"/>
      <c r="H25" s="196"/>
      <c r="J25" s="196" t="s">
        <v>244</v>
      </c>
      <c r="K25" s="196"/>
      <c r="L25" s="196"/>
      <c r="M25" s="196"/>
    </row>
    <row r="26" spans="1:16" ht="18" thickBot="1">
      <c r="E26" t="s">
        <v>245</v>
      </c>
      <c r="J26" t="s">
        <v>246</v>
      </c>
    </row>
    <row r="27" spans="1:16">
      <c r="A27" s="2" t="s">
        <v>200</v>
      </c>
      <c r="B27" s="3" t="s">
        <v>139</v>
      </c>
      <c r="E27" s="55" t="s">
        <v>195</v>
      </c>
      <c r="F27" s="56" t="s">
        <v>234</v>
      </c>
      <c r="G27" s="56" t="s">
        <v>235</v>
      </c>
      <c r="H27" s="57" t="s">
        <v>139</v>
      </c>
      <c r="J27" s="55" t="s">
        <v>195</v>
      </c>
      <c r="K27" s="56" t="s">
        <v>234</v>
      </c>
      <c r="L27" s="56" t="s">
        <v>235</v>
      </c>
      <c r="M27" s="57" t="s">
        <v>139</v>
      </c>
    </row>
    <row r="28" spans="1:16">
      <c r="A28" s="45" t="s">
        <v>227</v>
      </c>
      <c r="B28" s="45"/>
      <c r="E28" s="58" t="s">
        <v>197</v>
      </c>
      <c r="F28" s="2" t="s">
        <v>236</v>
      </c>
      <c r="G28" s="2">
        <v>1</v>
      </c>
      <c r="H28" s="59"/>
      <c r="J28" s="58" t="s">
        <v>197</v>
      </c>
      <c r="K28" s="2" t="s">
        <v>236</v>
      </c>
      <c r="L28" s="2">
        <v>1</v>
      </c>
      <c r="M28" s="59"/>
    </row>
    <row r="29" spans="1:16">
      <c r="A29" s="45" t="s">
        <v>228</v>
      </c>
      <c r="B29" s="45"/>
      <c r="E29" s="58" t="s">
        <v>237</v>
      </c>
      <c r="F29" s="2" t="s">
        <v>238</v>
      </c>
      <c r="G29" s="2">
        <v>4</v>
      </c>
      <c r="H29" s="59"/>
      <c r="J29" s="58" t="s">
        <v>237</v>
      </c>
      <c r="K29" s="2" t="s">
        <v>238</v>
      </c>
      <c r="L29" s="2">
        <v>4</v>
      </c>
      <c r="M29" s="59"/>
    </row>
    <row r="30" spans="1:16">
      <c r="A30" s="45" t="s">
        <v>229</v>
      </c>
      <c r="B30" s="45"/>
      <c r="E30" s="58" t="s">
        <v>239</v>
      </c>
      <c r="F30" s="2" t="s">
        <v>240</v>
      </c>
      <c r="G30" s="2">
        <v>2</v>
      </c>
      <c r="H30" s="59"/>
      <c r="J30" s="58" t="s">
        <v>239</v>
      </c>
      <c r="K30" s="2" t="s">
        <v>240</v>
      </c>
      <c r="L30" s="2">
        <v>2</v>
      </c>
      <c r="M30" s="59"/>
    </row>
    <row r="31" spans="1:16">
      <c r="A31" s="45" t="s">
        <v>230</v>
      </c>
      <c r="B31" s="45"/>
      <c r="E31" s="58" t="s">
        <v>241</v>
      </c>
      <c r="F31" s="2" t="s">
        <v>242</v>
      </c>
      <c r="G31" s="2">
        <v>3</v>
      </c>
      <c r="H31" s="59"/>
      <c r="J31" s="58" t="s">
        <v>241</v>
      </c>
      <c r="K31" s="2" t="s">
        <v>242</v>
      </c>
      <c r="L31" s="2">
        <v>3</v>
      </c>
      <c r="M31" s="59"/>
    </row>
    <row r="32" spans="1:16" ht="18" thickBot="1">
      <c r="A32" s="45" t="s">
        <v>231</v>
      </c>
      <c r="B32" s="45"/>
      <c r="E32" s="60">
        <v>1234</v>
      </c>
      <c r="F32" s="61">
        <v>3</v>
      </c>
      <c r="G32" s="61">
        <v>4</v>
      </c>
      <c r="H32" s="62"/>
      <c r="J32" s="60">
        <v>1234</v>
      </c>
      <c r="K32" s="61">
        <v>3</v>
      </c>
      <c r="L32" s="61">
        <v>4</v>
      </c>
      <c r="M32" s="62"/>
    </row>
    <row r="33" spans="1:2">
      <c r="A33" s="45" t="s">
        <v>232</v>
      </c>
      <c r="B33" s="45"/>
    </row>
    <row r="40" spans="1:2" ht="18" thickBot="1">
      <c r="A40" s="196" t="s">
        <v>577</v>
      </c>
      <c r="B40" s="196"/>
    </row>
    <row r="41" spans="1:2">
      <c r="A41" s="55" t="s">
        <v>574</v>
      </c>
      <c r="B41" s="57" t="s">
        <v>139</v>
      </c>
    </row>
    <row r="42" spans="1:2">
      <c r="A42" s="174" t="s">
        <v>575</v>
      </c>
      <c r="B42" s="59"/>
    </row>
    <row r="43" spans="1:2" ht="18" thickBot="1">
      <c r="A43" s="175" t="s">
        <v>576</v>
      </c>
      <c r="B43" s="62"/>
    </row>
    <row r="49" spans="1:5">
      <c r="A49" s="196" t="s">
        <v>585</v>
      </c>
      <c r="B49" s="196"/>
      <c r="C49" s="196"/>
      <c r="D49" s="196"/>
      <c r="E49" s="196"/>
    </row>
    <row r="50" spans="1:5" ht="18" thickBot="1"/>
    <row r="51" spans="1:5">
      <c r="A51" s="55" t="s">
        <v>200</v>
      </c>
      <c r="B51" s="56" t="s">
        <v>201</v>
      </c>
      <c r="C51" s="56" t="s">
        <v>196</v>
      </c>
      <c r="D51" s="56" t="s">
        <v>578</v>
      </c>
      <c r="E51" s="57" t="s">
        <v>139</v>
      </c>
    </row>
    <row r="52" spans="1:5">
      <c r="A52" s="58" t="s">
        <v>579</v>
      </c>
      <c r="B52" s="45">
        <v>6</v>
      </c>
      <c r="C52" s="45">
        <v>5</v>
      </c>
      <c r="D52" s="45" t="s">
        <v>580</v>
      </c>
      <c r="E52" s="59"/>
    </row>
    <row r="53" spans="1:5">
      <c r="A53" s="58" t="s">
        <v>197</v>
      </c>
      <c r="B53" s="45">
        <v>2</v>
      </c>
      <c r="C53" s="45">
        <v>4</v>
      </c>
      <c r="D53" s="45" t="s">
        <v>581</v>
      </c>
      <c r="E53" s="59"/>
    </row>
    <row r="54" spans="1:5">
      <c r="A54" s="58">
        <v>2004</v>
      </c>
      <c r="B54" s="45">
        <v>3</v>
      </c>
      <c r="C54" s="45">
        <v>2</v>
      </c>
      <c r="D54" s="45">
        <v>10</v>
      </c>
      <c r="E54" s="59"/>
    </row>
    <row r="55" spans="1:5">
      <c r="A55" s="58" t="s">
        <v>582</v>
      </c>
      <c r="B55" s="45">
        <v>4</v>
      </c>
      <c r="C55" s="45">
        <v>0</v>
      </c>
      <c r="D55" s="45" t="s">
        <v>583</v>
      </c>
      <c r="E55" s="59"/>
    </row>
    <row r="56" spans="1:5" ht="18" thickBot="1">
      <c r="A56" s="60">
        <v>123456789</v>
      </c>
      <c r="B56" s="72">
        <v>4</v>
      </c>
      <c r="C56" s="72">
        <v>2</v>
      </c>
      <c r="D56" s="72" t="s">
        <v>584</v>
      </c>
      <c r="E56" s="62"/>
    </row>
    <row r="60" spans="1:5">
      <c r="A60" s="196" t="s">
        <v>592</v>
      </c>
      <c r="B60" s="196"/>
      <c r="C60" s="196"/>
    </row>
    <row r="61" spans="1:5" ht="18" thickBot="1"/>
    <row r="62" spans="1:5">
      <c r="A62" s="55" t="s">
        <v>137</v>
      </c>
      <c r="B62" s="56" t="s">
        <v>586</v>
      </c>
      <c r="C62" s="57" t="s">
        <v>139</v>
      </c>
    </row>
    <row r="63" spans="1:5">
      <c r="A63" s="58">
        <v>78325.899999999994</v>
      </c>
      <c r="B63" s="2" t="s">
        <v>587</v>
      </c>
      <c r="C63" s="59"/>
    </row>
    <row r="64" spans="1:5">
      <c r="A64" s="58">
        <v>50</v>
      </c>
      <c r="B64" s="176" t="s">
        <v>588</v>
      </c>
      <c r="C64" s="59"/>
    </row>
    <row r="65" spans="1:14">
      <c r="A65" s="58">
        <v>78325</v>
      </c>
      <c r="B65" s="2" t="s">
        <v>589</v>
      </c>
      <c r="C65" s="59"/>
    </row>
    <row r="66" spans="1:14">
      <c r="A66" s="58">
        <v>78325</v>
      </c>
      <c r="B66" s="2" t="s">
        <v>590</v>
      </c>
      <c r="C66" s="59"/>
    </row>
    <row r="67" spans="1:14" ht="18" thickBot="1">
      <c r="A67" s="60">
        <v>78325.673999999999</v>
      </c>
      <c r="B67" s="61" t="s">
        <v>591</v>
      </c>
      <c r="C67" s="62"/>
    </row>
    <row r="72" spans="1:14">
      <c r="A72" s="196" t="s">
        <v>607</v>
      </c>
      <c r="B72" s="196"/>
      <c r="C72" s="196"/>
      <c r="D72" s="196"/>
      <c r="F72" s="196" t="s">
        <v>606</v>
      </c>
      <c r="G72" s="196"/>
      <c r="H72" s="196"/>
      <c r="I72" s="196"/>
      <c r="L72" s="196" t="s">
        <v>620</v>
      </c>
      <c r="M72" s="196"/>
      <c r="N72" s="196"/>
    </row>
    <row r="73" spans="1:14" ht="18" thickBot="1"/>
    <row r="74" spans="1:14">
      <c r="A74" s="55" t="s">
        <v>200</v>
      </c>
      <c r="B74" s="56" t="s">
        <v>593</v>
      </c>
      <c r="C74" s="56" t="s">
        <v>594</v>
      </c>
      <c r="D74" s="57" t="s">
        <v>139</v>
      </c>
      <c r="F74" s="55" t="s">
        <v>137</v>
      </c>
      <c r="G74" s="56" t="s">
        <v>604</v>
      </c>
      <c r="H74" s="56" t="s">
        <v>605</v>
      </c>
      <c r="I74" s="57" t="s">
        <v>139</v>
      </c>
      <c r="L74" s="55" t="s">
        <v>608</v>
      </c>
      <c r="M74" s="56" t="s">
        <v>609</v>
      </c>
      <c r="N74" s="57" t="s">
        <v>610</v>
      </c>
    </row>
    <row r="75" spans="1:14">
      <c r="A75" s="58" t="s">
        <v>595</v>
      </c>
      <c r="B75" s="45" t="s">
        <v>596</v>
      </c>
      <c r="C75" s="45" t="s">
        <v>597</v>
      </c>
      <c r="D75" s="59"/>
      <c r="F75" s="58">
        <v>78325.674289999995</v>
      </c>
      <c r="G75" s="2">
        <v>3</v>
      </c>
      <c r="H75" s="45" t="b">
        <v>1</v>
      </c>
      <c r="I75" s="59"/>
      <c r="L75" s="74" t="s">
        <v>611</v>
      </c>
      <c r="M75" s="2" t="s">
        <v>612</v>
      </c>
      <c r="N75" s="65"/>
    </row>
    <row r="76" spans="1:14">
      <c r="A76" s="58" t="s">
        <v>598</v>
      </c>
      <c r="B76" s="45" t="s">
        <v>599</v>
      </c>
      <c r="C76" s="45" t="s">
        <v>238</v>
      </c>
      <c r="D76" s="59"/>
      <c r="F76" s="58">
        <v>78325.674289999995</v>
      </c>
      <c r="G76" s="2">
        <v>2</v>
      </c>
      <c r="H76" s="45" t="b">
        <v>0</v>
      </c>
      <c r="I76" s="59"/>
      <c r="L76" s="74" t="s">
        <v>613</v>
      </c>
      <c r="M76" s="2" t="s">
        <v>614</v>
      </c>
      <c r="N76" s="65"/>
    </row>
    <row r="77" spans="1:14">
      <c r="A77" s="58">
        <v>2004</v>
      </c>
      <c r="B77" s="45">
        <v>4</v>
      </c>
      <c r="C77" s="45">
        <v>8</v>
      </c>
      <c r="D77" s="59"/>
      <c r="F77" s="58">
        <v>78325.674289999995</v>
      </c>
      <c r="G77" s="2">
        <v>1</v>
      </c>
      <c r="H77" s="45" t="b">
        <v>1</v>
      </c>
      <c r="I77" s="59"/>
      <c r="L77" s="74"/>
      <c r="M77" s="2" t="s">
        <v>615</v>
      </c>
      <c r="N77" s="65"/>
    </row>
    <row r="78" spans="1:14">
      <c r="A78" s="58" t="s">
        <v>600</v>
      </c>
      <c r="B78" s="45">
        <v>1</v>
      </c>
      <c r="C78" s="45">
        <v>2</v>
      </c>
      <c r="D78" s="59"/>
      <c r="F78" s="58">
        <v>78325.674289999995</v>
      </c>
      <c r="G78" s="2">
        <v>0</v>
      </c>
      <c r="H78" s="45" t="b">
        <v>0</v>
      </c>
      <c r="I78" s="59"/>
      <c r="L78" s="74" t="s">
        <v>616</v>
      </c>
      <c r="M78" s="2" t="s">
        <v>617</v>
      </c>
      <c r="N78" s="65"/>
    </row>
    <row r="79" spans="1:14" ht="18" thickBot="1">
      <c r="A79" s="60" t="s">
        <v>601</v>
      </c>
      <c r="B79" s="72" t="s">
        <v>602</v>
      </c>
      <c r="C79" s="72" t="s">
        <v>603</v>
      </c>
      <c r="D79" s="62"/>
      <c r="F79" s="58">
        <v>78325.674289999995</v>
      </c>
      <c r="G79" s="2">
        <v>-1</v>
      </c>
      <c r="H79" s="45" t="b">
        <v>1</v>
      </c>
      <c r="I79" s="59"/>
      <c r="L79" s="84" t="s">
        <v>618</v>
      </c>
      <c r="M79" s="61" t="s">
        <v>619</v>
      </c>
      <c r="N79" s="66"/>
    </row>
    <row r="80" spans="1:14">
      <c r="F80" s="58">
        <v>78325.674289999995</v>
      </c>
      <c r="G80" s="2">
        <v>-2</v>
      </c>
      <c r="H80" s="45" t="b">
        <v>0</v>
      </c>
      <c r="I80" s="59"/>
    </row>
    <row r="81" spans="6:9" ht="18" thickBot="1">
      <c r="F81" s="60">
        <v>78325.674289999995</v>
      </c>
      <c r="G81" s="61">
        <v>-3</v>
      </c>
      <c r="H81" s="72" t="b">
        <v>1</v>
      </c>
      <c r="I81" s="62"/>
    </row>
  </sheetData>
  <mergeCells count="21">
    <mergeCell ref="N1:O1"/>
    <mergeCell ref="H20:I20"/>
    <mergeCell ref="A1:C1"/>
    <mergeCell ref="E1:H1"/>
    <mergeCell ref="E13:F13"/>
    <mergeCell ref="A13:B13"/>
    <mergeCell ref="H15:I15"/>
    <mergeCell ref="H16:I16"/>
    <mergeCell ref="H17:I17"/>
    <mergeCell ref="H18:I18"/>
    <mergeCell ref="H19:I19"/>
    <mergeCell ref="H21:I21"/>
    <mergeCell ref="A25:B25"/>
    <mergeCell ref="E25:H25"/>
    <mergeCell ref="J25:M25"/>
    <mergeCell ref="A40:B40"/>
    <mergeCell ref="A49:E49"/>
    <mergeCell ref="A60:C60"/>
    <mergeCell ref="A72:D72"/>
    <mergeCell ref="F72:I72"/>
    <mergeCell ref="L72:N72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6685-3FBB-7D46-8CD0-E771F012C79B}">
  <dimension ref="B1:O34"/>
  <sheetViews>
    <sheetView topLeftCell="A10" workbookViewId="0">
      <selection activeCell="E10" sqref="E10"/>
    </sheetView>
  </sheetViews>
  <sheetFormatPr baseColWidth="10" defaultRowHeight="17"/>
  <cols>
    <col min="2" max="2" width="15.33203125" customWidth="1"/>
    <col min="5" max="5" width="13.83203125" bestFit="1" customWidth="1"/>
    <col min="12" max="12" width="13.83203125" customWidth="1"/>
    <col min="13" max="13" width="13.1640625" bestFit="1" customWidth="1"/>
    <col min="15" max="15" width="13.83203125" bestFit="1" customWidth="1"/>
  </cols>
  <sheetData>
    <row r="1" spans="2:15" ht="18" thickBot="1">
      <c r="B1" t="s">
        <v>285</v>
      </c>
      <c r="G1" s="67" t="s">
        <v>263</v>
      </c>
      <c r="H1" s="1"/>
      <c r="L1" s="67" t="s">
        <v>272</v>
      </c>
      <c r="M1" s="1"/>
      <c r="N1" s="1"/>
      <c r="O1" s="1"/>
    </row>
    <row r="2" spans="2:15" ht="18" thickBot="1">
      <c r="B2" s="55" t="s">
        <v>247</v>
      </c>
      <c r="C2" s="56" t="s">
        <v>249</v>
      </c>
      <c r="D2" s="56" t="s">
        <v>250</v>
      </c>
      <c r="E2" s="73" t="s">
        <v>251</v>
      </c>
    </row>
    <row r="3" spans="2:15">
      <c r="B3" s="75" t="s">
        <v>248</v>
      </c>
      <c r="C3" s="76" t="s">
        <v>252</v>
      </c>
      <c r="D3" s="76" t="s">
        <v>253</v>
      </c>
      <c r="E3" s="77" t="s">
        <v>254</v>
      </c>
      <c r="G3" s="2" t="s">
        <v>255</v>
      </c>
      <c r="H3" s="212" t="s">
        <v>256</v>
      </c>
      <c r="I3" s="213"/>
      <c r="J3" s="214"/>
      <c r="L3" s="55" t="s">
        <v>268</v>
      </c>
      <c r="M3" s="56" t="s">
        <v>269</v>
      </c>
      <c r="N3" s="56" t="s">
        <v>270</v>
      </c>
      <c r="O3" s="57" t="s">
        <v>271</v>
      </c>
    </row>
    <row r="4" spans="2:15" ht="18" thickBot="1">
      <c r="B4" s="60"/>
      <c r="C4" s="72"/>
      <c r="D4" s="72"/>
      <c r="E4" s="62"/>
      <c r="G4" s="2"/>
      <c r="H4" s="3" t="s">
        <v>257</v>
      </c>
      <c r="I4" s="2" t="s">
        <v>258</v>
      </c>
      <c r="J4" s="2" t="s">
        <v>259</v>
      </c>
      <c r="L4" s="74">
        <v>2023</v>
      </c>
      <c r="M4" s="2">
        <v>9</v>
      </c>
      <c r="N4" s="2">
        <v>17</v>
      </c>
      <c r="O4" s="59"/>
    </row>
    <row r="5" spans="2:15">
      <c r="G5" s="80">
        <v>31525</v>
      </c>
      <c r="H5" s="2"/>
      <c r="I5" s="45"/>
      <c r="J5" s="45"/>
      <c r="L5" s="74">
        <v>1545</v>
      </c>
      <c r="M5" s="2">
        <v>4</v>
      </c>
      <c r="N5" s="2">
        <v>28</v>
      </c>
      <c r="O5" s="59"/>
    </row>
    <row r="6" spans="2:15" ht="18" thickBot="1">
      <c r="B6" t="s">
        <v>286</v>
      </c>
      <c r="G6" s="80">
        <v>35513</v>
      </c>
      <c r="H6" s="2"/>
      <c r="I6" s="45"/>
      <c r="J6" s="45"/>
      <c r="L6" s="74">
        <v>0</v>
      </c>
      <c r="M6" s="2">
        <v>1</v>
      </c>
      <c r="N6" s="2">
        <v>1</v>
      </c>
      <c r="O6" s="59"/>
    </row>
    <row r="7" spans="2:15">
      <c r="B7" s="55" t="s">
        <v>287</v>
      </c>
      <c r="C7" s="56" t="s">
        <v>289</v>
      </c>
      <c r="D7" s="56" t="s">
        <v>290</v>
      </c>
      <c r="E7" s="73" t="s">
        <v>291</v>
      </c>
      <c r="G7" s="80">
        <v>45194</v>
      </c>
      <c r="H7" s="2"/>
      <c r="I7" s="45"/>
      <c r="J7" s="45"/>
      <c r="L7" s="74">
        <v>1900</v>
      </c>
      <c r="M7" s="2">
        <v>7</v>
      </c>
      <c r="N7" s="2">
        <v>31</v>
      </c>
      <c r="O7" s="59"/>
    </row>
    <row r="8" spans="2:15">
      <c r="B8" s="75" t="s">
        <v>288</v>
      </c>
      <c r="C8" s="76" t="s">
        <v>292</v>
      </c>
      <c r="D8" s="76" t="s">
        <v>293</v>
      </c>
      <c r="E8" s="77" t="s">
        <v>294</v>
      </c>
      <c r="G8" s="80">
        <v>43379</v>
      </c>
      <c r="H8" s="2"/>
      <c r="I8" s="45"/>
      <c r="J8" s="45"/>
      <c r="L8" s="74">
        <v>1950</v>
      </c>
      <c r="M8" s="2">
        <v>6</v>
      </c>
      <c r="N8" s="2">
        <v>25</v>
      </c>
      <c r="O8" s="59"/>
    </row>
    <row r="9" spans="2:15" ht="18" thickBot="1">
      <c r="B9" s="60"/>
      <c r="C9" s="72"/>
      <c r="D9" s="72"/>
      <c r="E9" s="62"/>
      <c r="G9" s="80">
        <f ca="1">TODAY()</f>
        <v>45511</v>
      </c>
      <c r="H9" s="2"/>
      <c r="I9" s="45"/>
      <c r="J9" s="45"/>
      <c r="L9" s="84">
        <v>2015</v>
      </c>
      <c r="M9" s="61">
        <v>13</v>
      </c>
      <c r="N9" s="61">
        <v>45</v>
      </c>
      <c r="O9" s="62"/>
    </row>
    <row r="10" spans="2:15" ht="18" thickBot="1">
      <c r="H10" s="47" t="s">
        <v>260</v>
      </c>
      <c r="I10" s="47" t="s">
        <v>261</v>
      </c>
      <c r="J10" s="47" t="s">
        <v>262</v>
      </c>
    </row>
    <row r="11" spans="2:15" ht="18" thickBot="1">
      <c r="B11" s="98" t="s">
        <v>295</v>
      </c>
      <c r="C11" s="99" t="s">
        <v>296</v>
      </c>
      <c r="D11" s="100"/>
    </row>
    <row r="15" spans="2:15">
      <c r="B15" s="67" t="s">
        <v>267</v>
      </c>
      <c r="C15" s="1"/>
      <c r="D15" s="1"/>
      <c r="G15" s="67" t="s">
        <v>273</v>
      </c>
      <c r="H15" s="67"/>
      <c r="I15" s="67"/>
      <c r="L15" s="50" t="s">
        <v>279</v>
      </c>
    </row>
    <row r="16" spans="2:15" ht="18" thickBot="1">
      <c r="G16" t="s">
        <v>276</v>
      </c>
      <c r="L16" s="51" t="s">
        <v>278</v>
      </c>
      <c r="M16" s="51"/>
      <c r="N16" s="51"/>
    </row>
    <row r="17" spans="2:15">
      <c r="B17" s="55" t="s">
        <v>264</v>
      </c>
      <c r="C17" s="56" t="s">
        <v>265</v>
      </c>
      <c r="D17" s="57" t="s">
        <v>266</v>
      </c>
      <c r="G17" s="55" t="s">
        <v>255</v>
      </c>
      <c r="H17" s="56" t="s">
        <v>274</v>
      </c>
      <c r="I17" s="57" t="s">
        <v>271</v>
      </c>
      <c r="L17" s="85" t="s">
        <v>255</v>
      </c>
      <c r="M17" s="86" t="s">
        <v>274</v>
      </c>
      <c r="N17" s="87" t="s">
        <v>271</v>
      </c>
    </row>
    <row r="18" spans="2:15">
      <c r="B18" s="78">
        <v>38326</v>
      </c>
      <c r="C18" s="80">
        <v>40607</v>
      </c>
      <c r="D18" s="81"/>
      <c r="G18" s="78">
        <v>45158</v>
      </c>
      <c r="H18" s="2">
        <v>-3</v>
      </c>
      <c r="I18" s="59"/>
      <c r="L18" s="88">
        <v>45158</v>
      </c>
      <c r="M18" s="53">
        <v>-3</v>
      </c>
      <c r="N18" s="89"/>
    </row>
    <row r="19" spans="2:15">
      <c r="B19" s="78">
        <v>41517</v>
      </c>
      <c r="C19" s="80">
        <v>42496</v>
      </c>
      <c r="D19" s="81"/>
      <c r="G19" s="78">
        <v>45261</v>
      </c>
      <c r="H19" s="2">
        <v>-2</v>
      </c>
      <c r="I19" s="59"/>
      <c r="L19" s="88">
        <v>45261</v>
      </c>
      <c r="M19" s="53">
        <v>-2</v>
      </c>
      <c r="N19" s="89"/>
    </row>
    <row r="20" spans="2:15">
      <c r="B20" s="78">
        <v>42635</v>
      </c>
      <c r="C20" s="80">
        <v>45191</v>
      </c>
      <c r="D20" s="81"/>
      <c r="G20" s="78">
        <v>45132</v>
      </c>
      <c r="H20" s="2">
        <v>-1</v>
      </c>
      <c r="I20" s="59"/>
      <c r="L20" s="88">
        <v>45132</v>
      </c>
      <c r="M20" s="53">
        <v>-1</v>
      </c>
      <c r="N20" s="89"/>
    </row>
    <row r="21" spans="2:15">
      <c r="B21" s="78">
        <v>43426</v>
      </c>
      <c r="C21" s="80">
        <v>44628</v>
      </c>
      <c r="D21" s="81"/>
      <c r="G21" s="78">
        <v>45161</v>
      </c>
      <c r="H21" s="2">
        <v>1</v>
      </c>
      <c r="I21" s="59"/>
      <c r="L21" s="88">
        <v>45161</v>
      </c>
      <c r="M21" s="53">
        <v>1</v>
      </c>
      <c r="N21" s="89"/>
    </row>
    <row r="22" spans="2:15">
      <c r="B22" s="78">
        <v>44347</v>
      </c>
      <c r="C22" s="80">
        <v>45138</v>
      </c>
      <c r="D22" s="81"/>
      <c r="G22" s="78">
        <v>45098</v>
      </c>
      <c r="H22" s="2">
        <v>2</v>
      </c>
      <c r="I22" s="59"/>
      <c r="L22" s="88">
        <v>45098</v>
      </c>
      <c r="M22" s="53">
        <v>2</v>
      </c>
      <c r="N22" s="89"/>
    </row>
    <row r="23" spans="2:15" ht="18" thickBot="1">
      <c r="B23" s="79">
        <v>44680</v>
      </c>
      <c r="C23" s="82">
        <v>45005</v>
      </c>
      <c r="D23" s="83"/>
      <c r="G23" s="84" t="s">
        <v>275</v>
      </c>
      <c r="H23" s="61">
        <v>3</v>
      </c>
      <c r="I23" s="62"/>
      <c r="L23" s="90" t="s">
        <v>277</v>
      </c>
      <c r="M23" s="93">
        <v>3</v>
      </c>
      <c r="N23" s="92"/>
    </row>
    <row r="26" spans="2:15">
      <c r="M26" s="50"/>
      <c r="N26" s="50"/>
      <c r="O26" s="50"/>
    </row>
    <row r="27" spans="2:15" ht="18" thickBot="1">
      <c r="B27" s="50" t="s">
        <v>284</v>
      </c>
      <c r="C27" s="51"/>
      <c r="D27" s="51"/>
      <c r="E27" s="51"/>
    </row>
    <row r="28" spans="2:15">
      <c r="B28" s="85" t="s">
        <v>280</v>
      </c>
      <c r="C28" s="86" t="s">
        <v>281</v>
      </c>
      <c r="D28" s="86" t="s">
        <v>282</v>
      </c>
      <c r="E28" s="87" t="s">
        <v>283</v>
      </c>
    </row>
    <row r="29" spans="2:15">
      <c r="B29" s="95">
        <v>45151</v>
      </c>
      <c r="C29" s="53">
        <v>7</v>
      </c>
      <c r="D29" s="94">
        <v>45156</v>
      </c>
      <c r="E29" s="89"/>
    </row>
    <row r="30" spans="2:15">
      <c r="B30" s="95">
        <v>45262</v>
      </c>
      <c r="C30" s="53">
        <v>8</v>
      </c>
      <c r="D30" s="53"/>
      <c r="E30" s="89"/>
    </row>
    <row r="31" spans="2:15">
      <c r="B31" s="95">
        <v>45079</v>
      </c>
      <c r="C31" s="53">
        <v>7</v>
      </c>
      <c r="D31" s="94">
        <v>45081</v>
      </c>
      <c r="E31" s="89"/>
    </row>
    <row r="32" spans="2:15">
      <c r="B32" s="95">
        <v>45155</v>
      </c>
      <c r="C32" s="53">
        <v>5</v>
      </c>
      <c r="D32" s="53"/>
      <c r="E32" s="89"/>
    </row>
    <row r="33" spans="2:5">
      <c r="B33" s="95">
        <v>45096</v>
      </c>
      <c r="C33" s="53">
        <v>3</v>
      </c>
      <c r="D33" s="53"/>
      <c r="E33" s="89"/>
    </row>
    <row r="34" spans="2:5" ht="18" thickBot="1">
      <c r="B34" s="96" t="s">
        <v>277</v>
      </c>
      <c r="C34" s="93">
        <v>7</v>
      </c>
      <c r="D34" s="97">
        <v>45200</v>
      </c>
      <c r="E34" s="92"/>
    </row>
  </sheetData>
  <mergeCells count="1">
    <mergeCell ref="H3:J3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E2CF-C125-CB46-A3DA-B5B4250FE8A0}">
  <dimension ref="A1:O28"/>
  <sheetViews>
    <sheetView workbookViewId="0">
      <selection activeCell="F29" sqref="F29"/>
    </sheetView>
  </sheetViews>
  <sheetFormatPr baseColWidth="10" defaultRowHeight="17"/>
  <cols>
    <col min="4" max="4" width="17.83203125" customWidth="1"/>
    <col min="9" max="9" width="14" customWidth="1"/>
    <col min="11" max="11" width="13.33203125" bestFit="1" customWidth="1"/>
  </cols>
  <sheetData>
    <row r="1" spans="1:13">
      <c r="A1" s="196" t="s">
        <v>315</v>
      </c>
      <c r="B1" s="196"/>
      <c r="C1" s="196"/>
      <c r="D1" s="196"/>
      <c r="F1" s="196" t="s">
        <v>329</v>
      </c>
      <c r="G1" s="196"/>
      <c r="H1" s="196"/>
      <c r="I1" s="196"/>
      <c r="K1" s="67" t="s">
        <v>337</v>
      </c>
      <c r="L1" s="1"/>
    </row>
    <row r="2" spans="1:13" ht="18" thickBot="1"/>
    <row r="3" spans="1:13">
      <c r="A3" s="2" t="s">
        <v>297</v>
      </c>
      <c r="B3" s="2" t="s">
        <v>298</v>
      </c>
      <c r="C3" s="2" t="s">
        <v>299</v>
      </c>
      <c r="D3" s="3" t="s">
        <v>300</v>
      </c>
      <c r="F3" s="55" t="s">
        <v>317</v>
      </c>
      <c r="G3" s="56" t="s">
        <v>318</v>
      </c>
      <c r="H3" s="56" t="s">
        <v>319</v>
      </c>
      <c r="I3" s="57" t="s">
        <v>320</v>
      </c>
      <c r="K3" s="105" t="s">
        <v>331</v>
      </c>
      <c r="L3" s="45">
        <v>200</v>
      </c>
      <c r="M3" s="45">
        <v>100</v>
      </c>
    </row>
    <row r="4" spans="1:13">
      <c r="A4" s="2" t="s">
        <v>301</v>
      </c>
      <c r="B4" s="2" t="s">
        <v>302</v>
      </c>
      <c r="C4" s="4">
        <v>137000</v>
      </c>
      <c r="D4" s="2"/>
      <c r="F4" s="74" t="s">
        <v>321</v>
      </c>
      <c r="G4" s="2" t="s">
        <v>322</v>
      </c>
      <c r="H4" s="103">
        <v>1</v>
      </c>
      <c r="I4" s="65"/>
      <c r="K4" s="105" t="s">
        <v>333</v>
      </c>
      <c r="L4" s="45">
        <v>200</v>
      </c>
      <c r="M4" s="45">
        <v>100</v>
      </c>
    </row>
    <row r="5" spans="1:13">
      <c r="A5" s="2" t="s">
        <v>303</v>
      </c>
      <c r="B5" s="2" t="s">
        <v>304</v>
      </c>
      <c r="C5" s="4">
        <v>78900</v>
      </c>
      <c r="D5" s="2"/>
      <c r="F5" s="74" t="s">
        <v>323</v>
      </c>
      <c r="G5" s="2" t="s">
        <v>324</v>
      </c>
      <c r="H5" s="103">
        <v>2</v>
      </c>
      <c r="I5" s="65"/>
      <c r="K5" s="105" t="s">
        <v>334</v>
      </c>
      <c r="L5" s="45">
        <v>0</v>
      </c>
      <c r="M5" s="45">
        <v>5</v>
      </c>
    </row>
    <row r="6" spans="1:13">
      <c r="A6" s="2" t="s">
        <v>305</v>
      </c>
      <c r="B6" s="2" t="s">
        <v>306</v>
      </c>
      <c r="C6" s="4">
        <v>57900</v>
      </c>
      <c r="D6" s="2"/>
      <c r="F6" s="74" t="s">
        <v>325</v>
      </c>
      <c r="G6" s="2" t="s">
        <v>324</v>
      </c>
      <c r="H6" s="103">
        <v>3</v>
      </c>
      <c r="I6" s="65"/>
      <c r="K6" s="105" t="s">
        <v>335</v>
      </c>
      <c r="L6" s="45"/>
      <c r="M6" s="45"/>
    </row>
    <row r="7" spans="1:13">
      <c r="A7" s="2" t="s">
        <v>307</v>
      </c>
      <c r="B7" s="2" t="s">
        <v>308</v>
      </c>
      <c r="C7" s="4">
        <v>103400</v>
      </c>
      <c r="D7" s="2"/>
      <c r="F7" s="74" t="s">
        <v>326</v>
      </c>
      <c r="G7" s="2" t="s">
        <v>322</v>
      </c>
      <c r="H7" s="103">
        <v>1</v>
      </c>
      <c r="I7" s="65"/>
      <c r="K7" s="102" t="s">
        <v>336</v>
      </c>
    </row>
    <row r="8" spans="1:13" ht="18" thickBot="1">
      <c r="A8" s="2" t="s">
        <v>309</v>
      </c>
      <c r="B8" s="2" t="s">
        <v>310</v>
      </c>
      <c r="C8" s="4">
        <v>117800</v>
      </c>
      <c r="D8" s="2"/>
      <c r="F8" s="84" t="s">
        <v>327</v>
      </c>
      <c r="G8" s="61" t="s">
        <v>322</v>
      </c>
      <c r="H8" s="104">
        <v>2</v>
      </c>
      <c r="I8" s="66"/>
    </row>
    <row r="9" spans="1:13">
      <c r="A9" s="2" t="s">
        <v>311</v>
      </c>
      <c r="B9" s="2" t="s">
        <v>312</v>
      </c>
      <c r="C9" s="4">
        <v>78900</v>
      </c>
      <c r="D9" s="2"/>
    </row>
    <row r="10" spans="1:13">
      <c r="A10" s="2" t="s">
        <v>313</v>
      </c>
      <c r="B10" s="2" t="s">
        <v>314</v>
      </c>
      <c r="C10" s="4">
        <v>114000</v>
      </c>
      <c r="D10" s="2"/>
      <c r="F10" s="102" t="s">
        <v>328</v>
      </c>
    </row>
    <row r="11" spans="1:13">
      <c r="A11" s="204" t="s">
        <v>145</v>
      </c>
      <c r="B11" s="205"/>
      <c r="C11" s="4">
        <f>AVERAGE(C4:C10)</f>
        <v>98271.428571428565</v>
      </c>
      <c r="D11" s="101"/>
    </row>
    <row r="13" spans="1:13">
      <c r="A13" s="102" t="s">
        <v>316</v>
      </c>
    </row>
    <row r="19" spans="1:15">
      <c r="A19" s="196" t="s">
        <v>341</v>
      </c>
      <c r="B19" s="196"/>
      <c r="C19" s="196"/>
      <c r="F19" s="196" t="s">
        <v>343</v>
      </c>
      <c r="G19" s="196"/>
      <c r="I19" s="196" t="s">
        <v>345</v>
      </c>
      <c r="J19" s="196"/>
      <c r="K19" s="196"/>
      <c r="M19" s="196" t="s">
        <v>346</v>
      </c>
      <c r="N19" s="196"/>
      <c r="O19" s="196"/>
    </row>
    <row r="20" spans="1:15" ht="18" thickBot="1">
      <c r="F20" s="2" t="s">
        <v>330</v>
      </c>
      <c r="G20" s="3" t="s">
        <v>344</v>
      </c>
      <c r="I20" s="2" t="s">
        <v>330</v>
      </c>
      <c r="J20" s="2" t="s">
        <v>332</v>
      </c>
      <c r="K20" s="3" t="s">
        <v>344</v>
      </c>
      <c r="M20" s="2" t="s">
        <v>330</v>
      </c>
      <c r="N20" s="2" t="s">
        <v>332</v>
      </c>
      <c r="O20" s="3" t="s">
        <v>344</v>
      </c>
    </row>
    <row r="21" spans="1:15">
      <c r="A21" s="55" t="s">
        <v>338</v>
      </c>
      <c r="B21" s="56" t="s">
        <v>339</v>
      </c>
      <c r="C21" s="57" t="s">
        <v>340</v>
      </c>
      <c r="F21" s="2" t="b">
        <v>0</v>
      </c>
      <c r="G21" s="2"/>
      <c r="I21" s="2" t="b">
        <v>0</v>
      </c>
      <c r="J21" s="2" t="b">
        <v>0</v>
      </c>
      <c r="K21" s="2"/>
      <c r="M21" s="2" t="b">
        <v>0</v>
      </c>
      <c r="N21" s="2" t="b">
        <v>0</v>
      </c>
      <c r="O21" s="2"/>
    </row>
    <row r="22" spans="1:15">
      <c r="A22" s="78">
        <v>45112</v>
      </c>
      <c r="B22" s="103" t="str">
        <f>CHOOSE(WEEKDAY(A22),"일","월","화","수","목","금","토")</f>
        <v>수</v>
      </c>
      <c r="C22" s="65"/>
      <c r="F22" s="2" t="b">
        <v>1</v>
      </c>
      <c r="G22" s="2"/>
      <c r="I22" s="2" t="b">
        <v>1</v>
      </c>
      <c r="J22" s="2" t="b">
        <v>0</v>
      </c>
      <c r="K22" s="2"/>
      <c r="M22" s="2" t="b">
        <v>1</v>
      </c>
      <c r="N22" s="2" t="b">
        <v>0</v>
      </c>
      <c r="O22" s="2"/>
    </row>
    <row r="23" spans="1:15">
      <c r="A23" s="78">
        <v>45113</v>
      </c>
      <c r="B23" s="103" t="str">
        <f t="shared" ref="B23:B26" si="0">CHOOSE(WEEKDAY(A23),"일","월","화","수","목","금","토")</f>
        <v>목</v>
      </c>
      <c r="C23" s="65"/>
      <c r="I23" s="2" t="b">
        <v>0</v>
      </c>
      <c r="J23" s="2" t="b">
        <v>1</v>
      </c>
      <c r="K23" s="2"/>
      <c r="M23" s="2" t="b">
        <v>0</v>
      </c>
      <c r="N23" s="2" t="b">
        <v>1</v>
      </c>
      <c r="O23" s="2"/>
    </row>
    <row r="24" spans="1:15">
      <c r="A24" s="78">
        <v>45114</v>
      </c>
      <c r="B24" s="103" t="str">
        <f t="shared" si="0"/>
        <v>금</v>
      </c>
      <c r="C24" s="65"/>
      <c r="I24" s="2" t="b">
        <v>1</v>
      </c>
      <c r="J24" s="2" t="b">
        <v>1</v>
      </c>
      <c r="K24" s="2"/>
      <c r="M24" s="2" t="b">
        <v>1</v>
      </c>
      <c r="N24" s="2" t="b">
        <v>1</v>
      </c>
      <c r="O24" s="2"/>
    </row>
    <row r="25" spans="1:15">
      <c r="A25" s="78">
        <v>45115</v>
      </c>
      <c r="B25" s="103" t="str">
        <f t="shared" si="0"/>
        <v>토</v>
      </c>
      <c r="C25" s="65"/>
    </row>
    <row r="26" spans="1:15" ht="18" thickBot="1">
      <c r="A26" s="79">
        <v>45116</v>
      </c>
      <c r="B26" s="104" t="str">
        <f t="shared" si="0"/>
        <v>일</v>
      </c>
      <c r="C26" s="66"/>
    </row>
    <row r="28" spans="1:15">
      <c r="A28" s="102" t="s">
        <v>342</v>
      </c>
    </row>
  </sheetData>
  <mergeCells count="7">
    <mergeCell ref="M19:O19"/>
    <mergeCell ref="A1:D1"/>
    <mergeCell ref="A11:B11"/>
    <mergeCell ref="F1:I1"/>
    <mergeCell ref="A19:C19"/>
    <mergeCell ref="F19:G19"/>
    <mergeCell ref="I19:K19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1. 수식</vt:lpstr>
      <vt:lpstr>통계함수</vt:lpstr>
      <vt:lpstr>수학 삼각(1)</vt:lpstr>
      <vt:lpstr>수학 삼각(2)</vt:lpstr>
      <vt:lpstr>수학삼각(3)</vt:lpstr>
      <vt:lpstr>수학삼각(4)</vt:lpstr>
      <vt:lpstr>텍스트</vt:lpstr>
      <vt:lpstr>날짜 시간</vt:lpstr>
      <vt:lpstr>논리함수</vt:lpstr>
      <vt:lpstr>찾기참조</vt:lpstr>
      <vt:lpstr>데이터베이스</vt:lpstr>
      <vt:lpstr>재무함수</vt:lpstr>
      <vt:lpstr>정보함수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Yeongkyu Kim</dc:creator>
  <cp:lastModifiedBy>Yeongkyu Kim</cp:lastModifiedBy>
  <dcterms:created xsi:type="dcterms:W3CDTF">2024-08-06T13:55:39Z</dcterms:created>
  <dcterms:modified xsi:type="dcterms:W3CDTF">2024-08-06T16:55:55Z</dcterms:modified>
</cp:coreProperties>
</file>